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Sheet1" sheetId="1" r:id="rId1"/>
    <sheet name="Sheet2" sheetId="2" r:id="rId2"/>
    <sheet name="Sheet3" sheetId="3" r:id="rId3"/>
    <sheet name="rep" sheetId="4" r:id="rId4"/>
    <sheet name="tema 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9" sheetId="12" r:id="rId12"/>
    <sheet name="8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  <sheet name="22" sheetId="26" r:id="rId26"/>
    <sheet name="23" sheetId="27" r:id="rId27"/>
    <sheet name="24" sheetId="28" r:id="rId28"/>
    <sheet name="25" sheetId="29" r:id="rId29"/>
    <sheet name="26" sheetId="30" r:id="rId30"/>
    <sheet name="27" sheetId="31" r:id="rId31"/>
    <sheet name="28" sheetId="32" r:id="rId32"/>
    <sheet name="29" sheetId="33" r:id="rId33"/>
    <sheet name="30" sheetId="34" r:id="rId34"/>
    <sheet name="31" sheetId="35" r:id="rId35"/>
    <sheet name="32" sheetId="36" r:id="rId36"/>
    <sheet name="33" sheetId="37" r:id="rId37"/>
    <sheet name="34" sheetId="38" r:id="rId38"/>
    <sheet name="35" sheetId="39" r:id="rId39"/>
    <sheet name="36" sheetId="40" r:id="rId40"/>
    <sheet name="37" sheetId="41" r:id="rId41"/>
    <sheet name="38" sheetId="42" r:id="rId42"/>
    <sheet name="39" sheetId="43" r:id="rId43"/>
    <sheet name="40" sheetId="44" r:id="rId44"/>
    <sheet name="41" sheetId="45" r:id="rId45"/>
    <sheet name="42" sheetId="46" r:id="rId46"/>
    <sheet name="43" sheetId="47" r:id="rId47"/>
    <sheet name="44" sheetId="48" r:id="rId48"/>
    <sheet name="45" sheetId="49" r:id="rId49"/>
    <sheet name="46" sheetId="50" r:id="rId50"/>
    <sheet name="47" sheetId="51" r:id="rId51"/>
    <sheet name="48" sheetId="52" r:id="rId52"/>
    <sheet name="49" sheetId="53" r:id="rId53"/>
    <sheet name="50" sheetId="54" r:id="rId54"/>
    <sheet name="51" sheetId="55" r:id="rId55"/>
    <sheet name="52" sheetId="56" r:id="rId56"/>
    <sheet name="1 AT" sheetId="57" r:id="rId57"/>
    <sheet name="2 AT" sheetId="58" r:id="rId58"/>
    <sheet name="3 AT" sheetId="59" r:id="rId59"/>
    <sheet name="4 AT" sheetId="60" r:id="rId60"/>
    <sheet name="5 AT" sheetId="61" r:id="rId61"/>
    <sheet name="6 AT" sheetId="62" r:id="rId62"/>
    <sheet name="7 AT" sheetId="63" r:id="rId63"/>
    <sheet name="8 AT" sheetId="64" r:id="rId64"/>
    <sheet name="1 TD" sheetId="65" r:id="rId65"/>
  </sheets>
  <definedNames>
    <definedName name="_xlnm._FilterDatabase" localSheetId="0" hidden="1">'Sheet1'!$A$6:$F$68</definedName>
  </definedNames>
  <calcPr fullCalcOnLoad="1"/>
</workbook>
</file>

<file path=xl/sharedStrings.xml><?xml version="1.0" encoding="utf-8"?>
<sst xmlns="http://schemas.openxmlformats.org/spreadsheetml/2006/main" count="3336" uniqueCount="379">
  <si>
    <t>nr.crt.</t>
  </si>
  <si>
    <t>contract</t>
  </si>
  <si>
    <t>tema</t>
  </si>
  <si>
    <t>beneficiar</t>
  </si>
  <si>
    <t>materiale, o.i.</t>
  </si>
  <si>
    <t>26 C</t>
  </si>
  <si>
    <t>Gheorghe Stefan</t>
  </si>
  <si>
    <t>Mocanu Mihai</t>
  </si>
  <si>
    <t>Petre Emil</t>
  </si>
  <si>
    <t>Popescu Dan</t>
  </si>
  <si>
    <t>Popescu Dorin</t>
  </si>
  <si>
    <t>Popescu Mihaela</t>
  </si>
  <si>
    <t>Rasvan Vladimir</t>
  </si>
  <si>
    <t>Tarniţă Daniela</t>
  </si>
  <si>
    <t>Vînătoru Matei</t>
  </si>
  <si>
    <t>Otovescu Dumitru</t>
  </si>
  <si>
    <t>Corneanu Gabrial</t>
  </si>
  <si>
    <t>Corneanu Mihaela</t>
  </si>
  <si>
    <t>Cotigă Constantin</t>
  </si>
  <si>
    <t>Giorgotă Mihai</t>
  </si>
  <si>
    <t>Olteanu Ion</t>
  </si>
  <si>
    <t>Paraschivu Aurelian Marius</t>
  </si>
  <si>
    <t>Constantinescu Radu</t>
  </si>
  <si>
    <t>Ionete Cosmin</t>
  </si>
  <si>
    <t>Cojocaru Dorian</t>
  </si>
  <si>
    <t>Lungu Marin</t>
  </si>
  <si>
    <t>Niţulescu Mircea</t>
  </si>
  <si>
    <t>Stoian Viorel</t>
  </si>
  <si>
    <t>Buzatu Gheorghe</t>
  </si>
  <si>
    <t>Dragomir Marian</t>
  </si>
  <si>
    <t>Pătroiu Petre</t>
  </si>
  <si>
    <t>Tudor Alexandru</t>
  </si>
  <si>
    <t>Anton Doina</t>
  </si>
  <si>
    <t>Adrian Baciu</t>
  </si>
  <si>
    <t>Pelaghia Chilom</t>
  </si>
  <si>
    <t>Gavrilescu Elena</t>
  </si>
  <si>
    <t>Gheorghiţă Marin</t>
  </si>
  <si>
    <t>Stancu Iancu</t>
  </si>
  <si>
    <t>Ionescu Ioanin</t>
  </si>
  <si>
    <t>Mira Elena</t>
  </si>
  <si>
    <t>Mitrea Ion</t>
  </si>
  <si>
    <t>Mocanu Romulus</t>
  </si>
  <si>
    <t>Nicolaesu Mihai</t>
  </si>
  <si>
    <t>Stefan Marin</t>
  </si>
  <si>
    <t>Popa Aurel</t>
  </si>
  <si>
    <t>Popa Daniela</t>
  </si>
  <si>
    <t>Popescu Cristian</t>
  </si>
  <si>
    <t>Roşca Adrian</t>
  </si>
  <si>
    <t>Sărăcin Ion</t>
  </si>
  <si>
    <t>Soare Marin</t>
  </si>
  <si>
    <t>Vasile Dumitru</t>
  </si>
  <si>
    <t>Voica Nicolae</t>
  </si>
  <si>
    <t>Cioroianu Eugen</t>
  </si>
  <si>
    <t>Băndoi Anca</t>
  </si>
  <si>
    <t>Mitrache Marius</t>
  </si>
  <si>
    <t>Siminică Marian</t>
  </si>
  <si>
    <t>Ivanus Cristian</t>
  </si>
  <si>
    <t>Teişanu Cristina</t>
  </si>
  <si>
    <t>Grunoiu Lucian</t>
  </si>
  <si>
    <t>Mocanu Maria</t>
  </si>
  <si>
    <t>Militaru Gheorghe</t>
  </si>
  <si>
    <t>TOTAL</t>
  </si>
  <si>
    <t>Bizdadea Constantin</t>
  </si>
  <si>
    <t>Rădulesu Vicenţiu</t>
  </si>
  <si>
    <t>SaliuSolange</t>
  </si>
  <si>
    <t>Bîzdoacă Nicu</t>
  </si>
  <si>
    <t>Burdescu Dumitru</t>
  </si>
  <si>
    <t>Câmpeanu Aurel</t>
  </si>
  <si>
    <t>26 C Ib</t>
  </si>
  <si>
    <t>26 C Ia</t>
  </si>
  <si>
    <t>Situatia devizelor antecalcul la contractul de cercetare nr 26 C</t>
  </si>
  <si>
    <t>Matei Vinătoru</t>
  </si>
  <si>
    <t>Burdescu Dan</t>
  </si>
  <si>
    <t>Ştefan Marin</t>
  </si>
  <si>
    <t>Vaslie Dumitru</t>
  </si>
  <si>
    <t>Paraschivu Marius</t>
  </si>
  <si>
    <t>Constantin Bizdadea</t>
  </si>
  <si>
    <t>Solange Saliu</t>
  </si>
  <si>
    <t>Mircea Ion</t>
  </si>
  <si>
    <t>Vicentiu Radulescu</t>
  </si>
  <si>
    <t>Mocanu Anca</t>
  </si>
  <si>
    <t>Radu Constantinescu</t>
  </si>
  <si>
    <t>copiator</t>
  </si>
  <si>
    <t>multifunctional</t>
  </si>
  <si>
    <t>BIZDADEA CONSTANTIN</t>
  </si>
  <si>
    <t>ART 72</t>
  </si>
  <si>
    <t>PREVEDERE</t>
  </si>
  <si>
    <t>ECHIPAMENT</t>
  </si>
  <si>
    <t xml:space="preserve">FACTRUA </t>
  </si>
  <si>
    <t>DATA</t>
  </si>
  <si>
    <t>SUMA</t>
  </si>
  <si>
    <t xml:space="preserve">MATERIALE </t>
  </si>
  <si>
    <t>RADULESCU VICENTIU</t>
  </si>
  <si>
    <t>SALIU SOLANGE</t>
  </si>
  <si>
    <t>BAZDOACA NICU</t>
  </si>
  <si>
    <t>BURDESCU DUMITRU</t>
  </si>
  <si>
    <t>CANPEANU AUREL</t>
  </si>
  <si>
    <t>GHEORGHE STEFAN</t>
  </si>
  <si>
    <t>MOCANU MIHAI</t>
  </si>
  <si>
    <t>PETRE EMIL</t>
  </si>
  <si>
    <t>POPESCU DAN</t>
  </si>
  <si>
    <t>POPESCU DORIN</t>
  </si>
  <si>
    <t>RASVAN VLADIMIR</t>
  </si>
  <si>
    <t>TARNITA DANIELA</t>
  </si>
  <si>
    <t>VANATORU MATEI</t>
  </si>
  <si>
    <t>OTOVESCU DUMITRU</t>
  </si>
  <si>
    <t>CORNEANU GABRIEL</t>
  </si>
  <si>
    <t>COTIGA CONSTANTIN</t>
  </si>
  <si>
    <t>GIORGOTA MIHAI</t>
  </si>
  <si>
    <t>OLTEANU ION</t>
  </si>
  <si>
    <t>PARASCHVU AURELIAN</t>
  </si>
  <si>
    <t>CONSTANTINESCU RADU</t>
  </si>
  <si>
    <t>IONETE COSMIN</t>
  </si>
  <si>
    <t>COJOCARU DORIAN</t>
  </si>
  <si>
    <t>LUNGU MARIN</t>
  </si>
  <si>
    <t>NITULESCU MIRCEA</t>
  </si>
  <si>
    <t>STOIAN VIOREL</t>
  </si>
  <si>
    <t>BUZATU GHEORGHE</t>
  </si>
  <si>
    <t>DRAGOMIR MARIN</t>
  </si>
  <si>
    <t>PATROIU PETRE</t>
  </si>
  <si>
    <t>TUDOR ALEXANDRU</t>
  </si>
  <si>
    <t>ANTON DOINA</t>
  </si>
  <si>
    <t>ADRIAN BACIU</t>
  </si>
  <si>
    <t>PELAGHIA CHILOM</t>
  </si>
  <si>
    <t>GAVRILESCU ELENA</t>
  </si>
  <si>
    <t>GHEORGHITA MARIN</t>
  </si>
  <si>
    <t>ionescu ioanin</t>
  </si>
  <si>
    <t>MIRA ELENA</t>
  </si>
  <si>
    <t>MITREA ION</t>
  </si>
  <si>
    <t>MOCANU ROMULUS</t>
  </si>
  <si>
    <t>NICOLAESCU MIHAI</t>
  </si>
  <si>
    <t>STEFAN MARIN</t>
  </si>
  <si>
    <t>POPA AUREL</t>
  </si>
  <si>
    <t>POPA DANIELA</t>
  </si>
  <si>
    <t>POPESCU CRISTIAN</t>
  </si>
  <si>
    <t>RASCA ADRIAN</t>
  </si>
  <si>
    <t>SARACIN ION</t>
  </si>
  <si>
    <t>SOARE MARIN</t>
  </si>
  <si>
    <t>VASILE DUMITRU</t>
  </si>
  <si>
    <t>VOICA NICOLAE</t>
  </si>
  <si>
    <t>CIOROIANU EUGEN</t>
  </si>
  <si>
    <t>BANDOI ANCA</t>
  </si>
  <si>
    <t>MITRACHE MARIUS</t>
  </si>
  <si>
    <t>SIMINICA MARIAN</t>
  </si>
  <si>
    <t>IVANUS CRISTIAN</t>
  </si>
  <si>
    <t>TEISANU CRISTINA</t>
  </si>
  <si>
    <t>GRUIONU LUCIAN</t>
  </si>
  <si>
    <t>MOCANU MARIA</t>
  </si>
  <si>
    <t>MILITARU GHEORGHE</t>
  </si>
  <si>
    <t>damigeana + butoi</t>
  </si>
  <si>
    <t>hartie</t>
  </si>
  <si>
    <t>cartuse</t>
  </si>
  <si>
    <t>papetarie</t>
  </si>
  <si>
    <t>8750201-8750202</t>
  </si>
  <si>
    <t>cartus</t>
  </si>
  <si>
    <t>platbanda +</t>
  </si>
  <si>
    <t>ups</t>
  </si>
  <si>
    <t>mouse</t>
  </si>
  <si>
    <t>cooler</t>
  </si>
  <si>
    <t>memorie 512</t>
  </si>
  <si>
    <t>memorie 128</t>
  </si>
  <si>
    <t>monitor</t>
  </si>
  <si>
    <t>hdd 80</t>
  </si>
  <si>
    <t>memorie 256</t>
  </si>
  <si>
    <t>memorie</t>
  </si>
  <si>
    <t xml:space="preserve">usb </t>
  </si>
  <si>
    <t>usb</t>
  </si>
  <si>
    <t>placa video</t>
  </si>
  <si>
    <t>usb+cd rw</t>
  </si>
  <si>
    <t>tuner tv</t>
  </si>
  <si>
    <t>cd-rw</t>
  </si>
  <si>
    <t>carcasa</t>
  </si>
  <si>
    <t>hdd+cd-r+cd-rw+procesor</t>
  </si>
  <si>
    <t>combo dvd</t>
  </si>
  <si>
    <t>fdd</t>
  </si>
  <si>
    <t>cpu</t>
  </si>
  <si>
    <t>cd-r</t>
  </si>
  <si>
    <t>20,24,05</t>
  </si>
  <si>
    <t>20,24,25</t>
  </si>
  <si>
    <t>papeterie</t>
  </si>
  <si>
    <t>toner</t>
  </si>
  <si>
    <t>calculator portabil</t>
  </si>
  <si>
    <t>calculator</t>
  </si>
  <si>
    <t>unitate centrala</t>
  </si>
  <si>
    <t>videoproiector</t>
  </si>
  <si>
    <t>copiator digital</t>
  </si>
  <si>
    <t xml:space="preserve">copiator </t>
  </si>
  <si>
    <t>imprimanta</t>
  </si>
  <si>
    <t xml:space="preserve">imprimanta </t>
  </si>
  <si>
    <t>scanner</t>
  </si>
  <si>
    <t>aparat foto</t>
  </si>
  <si>
    <t>apatar foto</t>
  </si>
  <si>
    <t>dvd-rw</t>
  </si>
  <si>
    <t>camera web</t>
  </si>
  <si>
    <t xml:space="preserve">sd </t>
  </si>
  <si>
    <t>sd</t>
  </si>
  <si>
    <t>cflash</t>
  </si>
  <si>
    <t>total</t>
  </si>
  <si>
    <t>sold</t>
  </si>
  <si>
    <t>POPESCU MIHAELA</t>
  </si>
  <si>
    <t>placa de baza+placa video</t>
  </si>
  <si>
    <t>CORNEANU MIHAELA</t>
  </si>
  <si>
    <t>REPARIZARE FACTURA 0849519/06-08-2004</t>
  </si>
  <si>
    <t>contract de cercetare 26C/2004</t>
  </si>
  <si>
    <t>NR CRT</t>
  </si>
  <si>
    <t>PRODUS</t>
  </si>
  <si>
    <t>U/M</t>
  </si>
  <si>
    <t>cant</t>
  </si>
  <si>
    <t>PU</t>
  </si>
  <si>
    <t>Beneficiar</t>
  </si>
  <si>
    <t>suma</t>
  </si>
  <si>
    <t>articol</t>
  </si>
  <si>
    <t>Notebook HP Pavilon</t>
  </si>
  <si>
    <t>buc</t>
  </si>
  <si>
    <t xml:space="preserve">Petre Emil </t>
  </si>
  <si>
    <r>
      <t>Videoproiector Canon LVS3</t>
    </r>
    <r>
      <rPr>
        <sz val="10"/>
        <rFont val="Times New Roman"/>
        <family val="1"/>
      </rPr>
      <t xml:space="preserve"> </t>
    </r>
  </si>
  <si>
    <t>Copiator digital Canon PC-D340</t>
  </si>
  <si>
    <t>8 AT</t>
  </si>
  <si>
    <t>Copiator digital Canon IR 1210</t>
  </si>
  <si>
    <t>Copiator Canon FC 120</t>
  </si>
  <si>
    <t>Imprimantă HP LJ 1015 + cablu de conectare</t>
  </si>
  <si>
    <t>Chilom Pelaghia</t>
  </si>
  <si>
    <t>Imprimanta HP DJ 5150 + cablu de conectare</t>
  </si>
  <si>
    <t>Saliu Solange</t>
  </si>
  <si>
    <t>Imprimantă HP Photosmart 7260 + cablu de conectare</t>
  </si>
  <si>
    <t xml:space="preserve">Scanner HP ScanJet 4670 + cablu de conectare </t>
  </si>
  <si>
    <t>Scanner HP ScanJet 5530 + cablu de conectare</t>
  </si>
  <si>
    <t>Scanner HP ScanJet 3970 + cablu de conectare</t>
  </si>
  <si>
    <t>Nitulescu Mircea</t>
  </si>
  <si>
    <t>Radulescu Vicentiu</t>
  </si>
  <si>
    <t>Scanner HP ScanJet 3670 + cablu de conectare</t>
  </si>
  <si>
    <t>Aparat foto digital Benq DC2410</t>
  </si>
  <si>
    <t>Nicolaescu Mihai</t>
  </si>
  <si>
    <t xml:space="preserve">Aparat foto digital Canon A310 </t>
  </si>
  <si>
    <t>5 AT</t>
  </si>
  <si>
    <t>Unitate DVD±R/RW 8x4x8x4x12x/40x24x40x Retail, Lite On</t>
  </si>
  <si>
    <t>Bizdoaca Nicu</t>
  </si>
  <si>
    <t>Memorie portabilă Secure Digital Card 256 MB</t>
  </si>
  <si>
    <t>Memorie portabilă Compact Flash 128 MB</t>
  </si>
  <si>
    <t>articol  72</t>
  </si>
  <si>
    <t>articol  26,03</t>
  </si>
  <si>
    <t>articol  24,07</t>
  </si>
  <si>
    <t>dvd rw</t>
  </si>
  <si>
    <t>AS COMPUTER</t>
  </si>
  <si>
    <t>K TECH</t>
  </si>
  <si>
    <t>DASS</t>
  </si>
  <si>
    <t>VERASYS</t>
  </si>
  <si>
    <t xml:space="preserve">FACTURA </t>
  </si>
  <si>
    <t>CG&amp;GC</t>
  </si>
  <si>
    <t>calculator portabil Mocanu</t>
  </si>
  <si>
    <t>BURDESCU</t>
  </si>
  <si>
    <t>PROCESOR</t>
  </si>
  <si>
    <t>calculator portabil ionete</t>
  </si>
  <si>
    <t>calculator portabil mocanu</t>
  </si>
  <si>
    <t>videoproiector rasvan</t>
  </si>
  <si>
    <t>PERE EMIL</t>
  </si>
  <si>
    <t>placa</t>
  </si>
  <si>
    <t xml:space="preserve">camera video </t>
  </si>
  <si>
    <t>ELECTRADA</t>
  </si>
  <si>
    <t>camera video</t>
  </si>
  <si>
    <t>ELETRADA</t>
  </si>
  <si>
    <t>MOCANU ANA</t>
  </si>
  <si>
    <t>ALIMAR</t>
  </si>
  <si>
    <t>TOKO</t>
  </si>
  <si>
    <t>HDD 80</t>
  </si>
  <si>
    <t>STANDARD</t>
  </si>
  <si>
    <t>USB</t>
  </si>
  <si>
    <t>combo dvd-rw</t>
  </si>
  <si>
    <t>electrovalva</t>
  </si>
  <si>
    <t>SERV EMFI</t>
  </si>
  <si>
    <t>Q NET</t>
  </si>
  <si>
    <t>MITLIV</t>
  </si>
  <si>
    <t>LU&amp;LU</t>
  </si>
  <si>
    <t>MINEX</t>
  </si>
  <si>
    <t>AGRESSIONE</t>
  </si>
  <si>
    <t>CANOR</t>
  </si>
  <si>
    <t>GLOBAL</t>
  </si>
  <si>
    <t>RTC</t>
  </si>
  <si>
    <t>SABAS</t>
  </si>
  <si>
    <t>INTERCITY</t>
  </si>
  <si>
    <t>SOLD</t>
  </si>
  <si>
    <t>placa de baza</t>
  </si>
  <si>
    <t>memorie 256 MB</t>
  </si>
  <si>
    <t>OFFICE</t>
  </si>
  <si>
    <t>V STOIAN</t>
  </si>
  <si>
    <t>materiale</t>
  </si>
  <si>
    <t>PREVEDERI</t>
  </si>
  <si>
    <t>CHELTUIELI</t>
  </si>
  <si>
    <t>diferente</t>
  </si>
  <si>
    <t>AGRESIONE</t>
  </si>
  <si>
    <t>robot</t>
  </si>
  <si>
    <t>HDD</t>
  </si>
  <si>
    <t>TOP EDGE</t>
  </si>
  <si>
    <t>PAPETARIE</t>
  </si>
  <si>
    <t>SOFTROM</t>
  </si>
  <si>
    <t>ELSACO</t>
  </si>
  <si>
    <t>mocanu ana</t>
  </si>
  <si>
    <t>imprimanta mitrea ion</t>
  </si>
  <si>
    <t>ge fanuc</t>
  </si>
  <si>
    <t>camera axis</t>
  </si>
  <si>
    <t>axis 210</t>
  </si>
  <si>
    <t>ROBOTECH</t>
  </si>
  <si>
    <t>palmtop</t>
  </si>
  <si>
    <t>PINACLE</t>
  </si>
  <si>
    <t>cd-dvd extern</t>
  </si>
  <si>
    <t>dvd player</t>
  </si>
  <si>
    <t>tuner satelit</t>
  </si>
  <si>
    <t>boxe</t>
  </si>
  <si>
    <t>convertor</t>
  </si>
  <si>
    <t>balanta</t>
  </si>
  <si>
    <t>9663167-9663166</t>
  </si>
  <si>
    <t xml:space="preserve">calculator </t>
  </si>
  <si>
    <t>USB 256 MB</t>
  </si>
  <si>
    <t>suport extern DVD</t>
  </si>
  <si>
    <t>CD curatire</t>
  </si>
  <si>
    <t>tuner TV</t>
  </si>
  <si>
    <t>KIT desenare</t>
  </si>
  <si>
    <t>memorie 256 mb</t>
  </si>
  <si>
    <t>camera web AXIS 210</t>
  </si>
  <si>
    <t>compresor</t>
  </si>
  <si>
    <t>METRO</t>
  </si>
  <si>
    <t>sapa+coada</t>
  </si>
  <si>
    <t>RUNWAY</t>
  </si>
  <si>
    <t>SACI RAFIE</t>
  </si>
  <si>
    <t>SACI+FOLIE</t>
  </si>
  <si>
    <t>FRIGIDER</t>
  </si>
  <si>
    <t>reparatie service</t>
  </si>
  <si>
    <t>switch</t>
  </si>
  <si>
    <t>MERTO PRECIZIA</t>
  </si>
  <si>
    <t>8753696-0328332</t>
  </si>
  <si>
    <t>ECAS+EPSICOM</t>
  </si>
  <si>
    <t>diode ……..</t>
  </si>
  <si>
    <t>tonere</t>
  </si>
  <si>
    <t xml:space="preserve">toner </t>
  </si>
  <si>
    <t>ALIBRIS</t>
  </si>
  <si>
    <t xml:space="preserve">papetarie </t>
  </si>
  <si>
    <t>geanta laptop</t>
  </si>
  <si>
    <t>aer cond</t>
  </si>
  <si>
    <t>dwd</t>
  </si>
  <si>
    <t>telefon mobil</t>
  </si>
  <si>
    <t>casti radio</t>
  </si>
  <si>
    <t>papatarie</t>
  </si>
  <si>
    <t>cd rw</t>
  </si>
  <si>
    <t>UPS</t>
  </si>
  <si>
    <t>HDD 80 GB</t>
  </si>
  <si>
    <t>sd 512 MB</t>
  </si>
  <si>
    <t>FDD+tastatura+mouse</t>
  </si>
  <si>
    <t>termometre</t>
  </si>
  <si>
    <t>hdd</t>
  </si>
  <si>
    <t>tv tuner</t>
  </si>
  <si>
    <t>sd 128</t>
  </si>
  <si>
    <t>USB 512</t>
  </si>
  <si>
    <t>DVD ROM</t>
  </si>
  <si>
    <t xml:space="preserve">mouse </t>
  </si>
  <si>
    <t>USB 128</t>
  </si>
  <si>
    <t>memorie ap foto</t>
  </si>
  <si>
    <t>DVD RW</t>
  </si>
  <si>
    <t>DWD RW</t>
  </si>
  <si>
    <t>kit tastatura</t>
  </si>
  <si>
    <t>IMPRIMANTA</t>
  </si>
  <si>
    <t>IMRIMANTA</t>
  </si>
  <si>
    <t>MONITOR LCD</t>
  </si>
  <si>
    <t>mobilier</t>
  </si>
  <si>
    <t>VALVIO</t>
  </si>
  <si>
    <t>MOBILA</t>
  </si>
  <si>
    <t>fier beton</t>
  </si>
  <si>
    <t>foarfeca</t>
  </si>
  <si>
    <t>St. Marin</t>
  </si>
  <si>
    <t>racord rapid</t>
  </si>
  <si>
    <t>WATT DISTRIBUTOR</t>
  </si>
  <si>
    <t>cd</t>
  </si>
  <si>
    <t>CD</t>
  </si>
  <si>
    <t>CIROMAT</t>
  </si>
  <si>
    <t>CIRUS</t>
  </si>
  <si>
    <t>MERCUR</t>
  </si>
  <si>
    <t>electrice</t>
  </si>
  <si>
    <t>memorii</t>
  </si>
  <si>
    <t>elsaco</t>
  </si>
  <si>
    <t>CONTRACT CERCETARE 26C/2004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</si>
</sst>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dd/mm/yyyy"/>
    <numFmt numFmtId="167" formatCode="#,##0.000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3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8" xfId="0" applyNumberFormat="1" applyFont="1" applyBorder="1" applyAlignment="1">
      <alignment horizontal="right" vertical="center" wrapText="1"/>
    </xf>
    <xf numFmtId="3" fontId="0" fillId="0" borderId="9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9"/>
  <sheetViews>
    <sheetView workbookViewId="0" topLeftCell="A1">
      <selection activeCell="I73" sqref="I73"/>
    </sheetView>
  </sheetViews>
  <sheetFormatPr defaultColWidth="9.140625" defaultRowHeight="12.75"/>
  <cols>
    <col min="1" max="1" width="10.7109375" style="0" bestFit="1" customWidth="1"/>
    <col min="2" max="2" width="8.140625" style="0" customWidth="1"/>
    <col min="3" max="3" width="7.00390625" style="0" customWidth="1"/>
    <col min="4" max="4" width="25.28125" style="0" customWidth="1"/>
    <col min="5" max="5" width="10.7109375" style="1" hidden="1" customWidth="1"/>
    <col min="6" max="6" width="14.421875" style="1" hidden="1" customWidth="1"/>
    <col min="7" max="8" width="12.7109375" style="6" bestFit="1" customWidth="1"/>
    <col min="9" max="10" width="11.140625" style="6" bestFit="1" customWidth="1"/>
    <col min="11" max="11" width="11.28125" style="0" customWidth="1"/>
    <col min="12" max="12" width="11.00390625" style="0" customWidth="1"/>
  </cols>
  <sheetData>
    <row r="3" spans="1:6" ht="12.75">
      <c r="A3" s="49" t="s">
        <v>70</v>
      </c>
      <c r="B3" s="49"/>
      <c r="C3" s="49"/>
      <c r="D3" s="49"/>
      <c r="E3" s="49"/>
      <c r="F3" s="49"/>
    </row>
    <row r="5" spans="7:12" ht="12.75">
      <c r="G5" s="50" t="s">
        <v>286</v>
      </c>
      <c r="H5" s="50"/>
      <c r="I5" s="50" t="s">
        <v>287</v>
      </c>
      <c r="J5" s="50"/>
      <c r="K5" s="51" t="s">
        <v>288</v>
      </c>
      <c r="L5" s="51"/>
    </row>
    <row r="6" spans="1:12" ht="12.75">
      <c r="A6" s="4" t="s">
        <v>0</v>
      </c>
      <c r="B6" s="4" t="s">
        <v>1</v>
      </c>
      <c r="C6" s="4" t="s">
        <v>2</v>
      </c>
      <c r="D6" s="4" t="s">
        <v>3</v>
      </c>
      <c r="E6" s="5">
        <v>72</v>
      </c>
      <c r="F6" s="37" t="s">
        <v>4</v>
      </c>
      <c r="G6" s="5">
        <v>72</v>
      </c>
      <c r="H6" s="5" t="s">
        <v>285</v>
      </c>
      <c r="I6" s="5">
        <v>72</v>
      </c>
      <c r="J6" s="5" t="s">
        <v>285</v>
      </c>
      <c r="K6" s="2">
        <v>72</v>
      </c>
      <c r="L6" s="2" t="s">
        <v>285</v>
      </c>
    </row>
    <row r="7" spans="1:12" ht="12.75">
      <c r="A7" s="2">
        <v>1</v>
      </c>
      <c r="B7" s="2" t="s">
        <v>69</v>
      </c>
      <c r="C7" s="2">
        <v>1</v>
      </c>
      <c r="D7" s="2" t="s">
        <v>62</v>
      </c>
      <c r="E7" s="3">
        <v>18000</v>
      </c>
      <c r="F7" s="38">
        <v>30000</v>
      </c>
      <c r="G7" s="36">
        <f>E7*1000</f>
        <v>18000000</v>
      </c>
      <c r="H7" s="36">
        <f>F7*1000</f>
        <v>30000000</v>
      </c>
      <c r="I7" s="36">
        <v>17155040</v>
      </c>
      <c r="J7" s="36">
        <v>26733289</v>
      </c>
      <c r="K7" s="36">
        <f>G7-I7</f>
        <v>844960</v>
      </c>
      <c r="L7" s="36">
        <f>H7-J7</f>
        <v>3266711</v>
      </c>
    </row>
    <row r="8" spans="1:12" ht="12.75">
      <c r="A8" s="2">
        <v>2</v>
      </c>
      <c r="B8" s="2" t="s">
        <v>69</v>
      </c>
      <c r="C8" s="2">
        <v>2</v>
      </c>
      <c r="D8" s="2" t="s">
        <v>63</v>
      </c>
      <c r="E8" s="3">
        <v>8000</v>
      </c>
      <c r="F8" s="38">
        <v>22000</v>
      </c>
      <c r="G8" s="36">
        <f aca="true" t="shared" si="0" ref="G8:G67">E8*1000</f>
        <v>8000000</v>
      </c>
      <c r="H8" s="36">
        <f aca="true" t="shared" si="1" ref="H8:H67">F8*1000</f>
        <v>22000000</v>
      </c>
      <c r="I8" s="36">
        <v>19492200</v>
      </c>
      <c r="J8" s="36">
        <v>4676700</v>
      </c>
      <c r="K8" s="36">
        <f aca="true" t="shared" si="2" ref="K8:K67">G8-I8</f>
        <v>-11492200</v>
      </c>
      <c r="L8" s="36">
        <f aca="true" t="shared" si="3" ref="L8:L67">H8-J8</f>
        <v>17323300</v>
      </c>
    </row>
    <row r="9" spans="1:12" ht="12.75">
      <c r="A9" s="2">
        <v>3</v>
      </c>
      <c r="B9" s="2" t="s">
        <v>69</v>
      </c>
      <c r="C9" s="2">
        <v>3</v>
      </c>
      <c r="D9" s="2" t="s">
        <v>64</v>
      </c>
      <c r="E9" s="3">
        <v>18000</v>
      </c>
      <c r="F9" s="38">
        <v>30000</v>
      </c>
      <c r="G9" s="36">
        <f t="shared" si="0"/>
        <v>18000000</v>
      </c>
      <c r="H9" s="36">
        <f t="shared" si="1"/>
        <v>30000000</v>
      </c>
      <c r="I9" s="36">
        <v>17155040</v>
      </c>
      <c r="J9" s="36">
        <v>26642225</v>
      </c>
      <c r="K9" s="36">
        <f t="shared" si="2"/>
        <v>844960</v>
      </c>
      <c r="L9" s="36">
        <f t="shared" si="3"/>
        <v>3357775</v>
      </c>
    </row>
    <row r="10" spans="1:12" ht="12.75">
      <c r="A10" s="2">
        <v>4</v>
      </c>
      <c r="B10" s="2" t="s">
        <v>69</v>
      </c>
      <c r="C10" s="2">
        <v>4</v>
      </c>
      <c r="D10" s="2" t="s">
        <v>65</v>
      </c>
      <c r="E10" s="3">
        <v>60000</v>
      </c>
      <c r="F10" s="38">
        <v>30000</v>
      </c>
      <c r="G10" s="36">
        <f t="shared" si="0"/>
        <v>60000000</v>
      </c>
      <c r="H10" s="36">
        <f t="shared" si="1"/>
        <v>30000000</v>
      </c>
      <c r="I10" s="36">
        <v>3546200</v>
      </c>
      <c r="J10" s="36">
        <v>18353146</v>
      </c>
      <c r="K10" s="36">
        <f t="shared" si="2"/>
        <v>56453800</v>
      </c>
      <c r="L10" s="36">
        <f t="shared" si="3"/>
        <v>11646854</v>
      </c>
    </row>
    <row r="11" spans="1:12" ht="12.75">
      <c r="A11" s="2">
        <v>5</v>
      </c>
      <c r="B11" s="2" t="s">
        <v>69</v>
      </c>
      <c r="C11" s="2">
        <v>5</v>
      </c>
      <c r="D11" s="2" t="s">
        <v>66</v>
      </c>
      <c r="E11" s="3">
        <v>39000</v>
      </c>
      <c r="F11" s="38">
        <v>30000</v>
      </c>
      <c r="G11" s="36">
        <f t="shared" si="0"/>
        <v>39000000</v>
      </c>
      <c r="H11" s="36">
        <f t="shared" si="1"/>
        <v>30000000</v>
      </c>
      <c r="I11" s="36">
        <v>39000000</v>
      </c>
      <c r="J11" s="36">
        <v>19254200</v>
      </c>
      <c r="K11" s="36">
        <f t="shared" si="2"/>
        <v>0</v>
      </c>
      <c r="L11" s="36">
        <f t="shared" si="3"/>
        <v>10745800</v>
      </c>
    </row>
    <row r="12" spans="1:12" ht="12.75">
      <c r="A12" s="2">
        <v>6</v>
      </c>
      <c r="B12" s="2" t="s">
        <v>69</v>
      </c>
      <c r="C12" s="2">
        <v>6</v>
      </c>
      <c r="D12" s="2" t="s">
        <v>67</v>
      </c>
      <c r="E12" s="3">
        <v>17000</v>
      </c>
      <c r="F12" s="38">
        <v>7000</v>
      </c>
      <c r="G12" s="36">
        <f t="shared" si="0"/>
        <v>17000000</v>
      </c>
      <c r="H12" s="36">
        <f t="shared" si="1"/>
        <v>7000000</v>
      </c>
      <c r="I12" s="36">
        <v>0</v>
      </c>
      <c r="J12" s="36">
        <v>0</v>
      </c>
      <c r="K12" s="36">
        <f t="shared" si="2"/>
        <v>17000000</v>
      </c>
      <c r="L12" s="36">
        <f t="shared" si="3"/>
        <v>7000000</v>
      </c>
    </row>
    <row r="13" spans="1:12" ht="12.75">
      <c r="A13" s="2">
        <v>7</v>
      </c>
      <c r="B13" s="2" t="s">
        <v>69</v>
      </c>
      <c r="C13" s="2">
        <v>7</v>
      </c>
      <c r="D13" s="2" t="s">
        <v>6</v>
      </c>
      <c r="E13" s="3">
        <v>30000</v>
      </c>
      <c r="F13" s="38">
        <v>0</v>
      </c>
      <c r="G13" s="36">
        <f t="shared" si="0"/>
        <v>30000000</v>
      </c>
      <c r="H13" s="36">
        <f t="shared" si="1"/>
        <v>0</v>
      </c>
      <c r="I13" s="36">
        <v>0</v>
      </c>
      <c r="J13" s="36">
        <v>0</v>
      </c>
      <c r="K13" s="36">
        <f t="shared" si="2"/>
        <v>30000000</v>
      </c>
      <c r="L13" s="36">
        <f t="shared" si="3"/>
        <v>0</v>
      </c>
    </row>
    <row r="14" spans="1:12" ht="12.75">
      <c r="A14" s="2">
        <v>8</v>
      </c>
      <c r="B14" s="2" t="s">
        <v>69</v>
      </c>
      <c r="C14" s="2">
        <v>8</v>
      </c>
      <c r="D14" s="2" t="s">
        <v>7</v>
      </c>
      <c r="E14" s="3">
        <v>36000</v>
      </c>
      <c r="F14" s="38">
        <v>25000</v>
      </c>
      <c r="G14" s="36">
        <f t="shared" si="0"/>
        <v>36000000</v>
      </c>
      <c r="H14" s="36">
        <f t="shared" si="1"/>
        <v>25000000</v>
      </c>
      <c r="I14" s="36">
        <v>36000000</v>
      </c>
      <c r="J14" s="36">
        <v>24560910</v>
      </c>
      <c r="K14" s="36">
        <f t="shared" si="2"/>
        <v>0</v>
      </c>
      <c r="L14" s="36">
        <f t="shared" si="3"/>
        <v>439090</v>
      </c>
    </row>
    <row r="15" spans="1:12" ht="12.75">
      <c r="A15" s="2">
        <v>9</v>
      </c>
      <c r="B15" s="2" t="s">
        <v>69</v>
      </c>
      <c r="C15" s="2">
        <v>9</v>
      </c>
      <c r="D15" s="2" t="s">
        <v>8</v>
      </c>
      <c r="E15" s="3">
        <v>45000</v>
      </c>
      <c r="F15" s="38">
        <v>24500</v>
      </c>
      <c r="G15" s="36">
        <f t="shared" si="0"/>
        <v>45000000</v>
      </c>
      <c r="H15" s="36">
        <f t="shared" si="1"/>
        <v>24500000</v>
      </c>
      <c r="I15" s="36">
        <v>45000000</v>
      </c>
      <c r="J15" s="36">
        <v>10491713</v>
      </c>
      <c r="K15" s="36">
        <f t="shared" si="2"/>
        <v>0</v>
      </c>
      <c r="L15" s="36">
        <f t="shared" si="3"/>
        <v>14008287</v>
      </c>
    </row>
    <row r="16" spans="1:12" ht="12.75">
      <c r="A16" s="2">
        <v>10</v>
      </c>
      <c r="B16" s="2" t="s">
        <v>69</v>
      </c>
      <c r="C16" s="2">
        <v>10</v>
      </c>
      <c r="D16" s="2" t="s">
        <v>9</v>
      </c>
      <c r="E16" s="3">
        <v>45000</v>
      </c>
      <c r="F16" s="38">
        <v>24000</v>
      </c>
      <c r="G16" s="36">
        <f t="shared" si="0"/>
        <v>45000000</v>
      </c>
      <c r="H16" s="36">
        <f t="shared" si="1"/>
        <v>24000000</v>
      </c>
      <c r="I16" s="36">
        <v>45000000</v>
      </c>
      <c r="J16" s="36">
        <v>19945161</v>
      </c>
      <c r="K16" s="36">
        <f t="shared" si="2"/>
        <v>0</v>
      </c>
      <c r="L16" s="36">
        <f t="shared" si="3"/>
        <v>4054839</v>
      </c>
    </row>
    <row r="17" spans="1:12" ht="12.75">
      <c r="A17" s="2">
        <v>11</v>
      </c>
      <c r="B17" s="2" t="s">
        <v>69</v>
      </c>
      <c r="C17" s="2">
        <v>11</v>
      </c>
      <c r="D17" s="2" t="s">
        <v>10</v>
      </c>
      <c r="E17" s="3">
        <v>75000</v>
      </c>
      <c r="F17" s="38">
        <v>40000</v>
      </c>
      <c r="G17" s="36">
        <f t="shared" si="0"/>
        <v>75000000</v>
      </c>
      <c r="H17" s="36">
        <f t="shared" si="1"/>
        <v>40000000</v>
      </c>
      <c r="I17" s="36">
        <v>0</v>
      </c>
      <c r="J17" s="36">
        <v>1987300</v>
      </c>
      <c r="K17" s="36">
        <f t="shared" si="2"/>
        <v>75000000</v>
      </c>
      <c r="L17" s="36">
        <f t="shared" si="3"/>
        <v>38012700</v>
      </c>
    </row>
    <row r="18" spans="1:12" ht="12.75">
      <c r="A18" s="2">
        <v>12</v>
      </c>
      <c r="B18" s="2" t="s">
        <v>69</v>
      </c>
      <c r="C18" s="2">
        <v>12</v>
      </c>
      <c r="D18" s="2" t="s">
        <v>11</v>
      </c>
      <c r="E18" s="3">
        <v>25000</v>
      </c>
      <c r="F18" s="38">
        <v>5000</v>
      </c>
      <c r="G18" s="36">
        <f t="shared" si="0"/>
        <v>25000000</v>
      </c>
      <c r="H18" s="36">
        <f t="shared" si="1"/>
        <v>5000000</v>
      </c>
      <c r="I18" s="36">
        <v>0</v>
      </c>
      <c r="J18" s="36">
        <v>1083104</v>
      </c>
      <c r="K18" s="36">
        <f t="shared" si="2"/>
        <v>25000000</v>
      </c>
      <c r="L18" s="36">
        <f t="shared" si="3"/>
        <v>3916896</v>
      </c>
    </row>
    <row r="19" spans="1:12" ht="12.75">
      <c r="A19" s="2">
        <v>13</v>
      </c>
      <c r="B19" s="2" t="s">
        <v>69</v>
      </c>
      <c r="C19" s="2">
        <v>13</v>
      </c>
      <c r="D19" s="2" t="s">
        <v>12</v>
      </c>
      <c r="E19" s="3">
        <v>45000</v>
      </c>
      <c r="F19" s="38">
        <v>20000</v>
      </c>
      <c r="G19" s="36">
        <f t="shared" si="0"/>
        <v>45000000</v>
      </c>
      <c r="H19" s="36">
        <f t="shared" si="1"/>
        <v>20000000</v>
      </c>
      <c r="I19" s="36">
        <v>45000000</v>
      </c>
      <c r="J19" s="36">
        <v>17798552</v>
      </c>
      <c r="K19" s="36">
        <f t="shared" si="2"/>
        <v>0</v>
      </c>
      <c r="L19" s="36">
        <f t="shared" si="3"/>
        <v>2201448</v>
      </c>
    </row>
    <row r="20" spans="1:12" ht="12.75">
      <c r="A20" s="2">
        <v>14</v>
      </c>
      <c r="B20" s="2" t="s">
        <v>69</v>
      </c>
      <c r="C20" s="2">
        <v>14</v>
      </c>
      <c r="D20" s="2" t="s">
        <v>13</v>
      </c>
      <c r="E20" s="3">
        <v>30000</v>
      </c>
      <c r="F20" s="38">
        <v>5000</v>
      </c>
      <c r="G20" s="36">
        <f t="shared" si="0"/>
        <v>30000000</v>
      </c>
      <c r="H20" s="36">
        <f t="shared" si="1"/>
        <v>5000000</v>
      </c>
      <c r="I20" s="36">
        <v>0</v>
      </c>
      <c r="J20" s="36">
        <v>0</v>
      </c>
      <c r="K20" s="36">
        <f t="shared" si="2"/>
        <v>30000000</v>
      </c>
      <c r="L20" s="36">
        <f t="shared" si="3"/>
        <v>5000000</v>
      </c>
    </row>
    <row r="21" spans="1:12" ht="12.75">
      <c r="A21" s="2">
        <v>15</v>
      </c>
      <c r="B21" s="2" t="s">
        <v>69</v>
      </c>
      <c r="C21" s="2">
        <v>15</v>
      </c>
      <c r="D21" s="2" t="s">
        <v>14</v>
      </c>
      <c r="E21" s="3">
        <v>53400</v>
      </c>
      <c r="F21" s="38">
        <v>9000</v>
      </c>
      <c r="G21" s="36">
        <f t="shared" si="0"/>
        <v>53400000</v>
      </c>
      <c r="H21" s="36">
        <f t="shared" si="1"/>
        <v>9000000</v>
      </c>
      <c r="I21" s="36">
        <v>52966900</v>
      </c>
      <c r="J21" s="36">
        <v>6283200</v>
      </c>
      <c r="K21" s="36">
        <f t="shared" si="2"/>
        <v>433100</v>
      </c>
      <c r="L21" s="36">
        <f t="shared" si="3"/>
        <v>2716800</v>
      </c>
    </row>
    <row r="22" spans="1:12" ht="12.75">
      <c r="A22" s="2">
        <v>16</v>
      </c>
      <c r="B22" s="2" t="s">
        <v>69</v>
      </c>
      <c r="C22" s="2">
        <v>16</v>
      </c>
      <c r="D22" s="2" t="s">
        <v>15</v>
      </c>
      <c r="E22" s="3">
        <v>27000</v>
      </c>
      <c r="F22" s="38">
        <v>23000</v>
      </c>
      <c r="G22" s="36">
        <f t="shared" si="0"/>
        <v>27000000</v>
      </c>
      <c r="H22" s="36">
        <f t="shared" si="1"/>
        <v>23000000</v>
      </c>
      <c r="I22" s="36">
        <v>22929529</v>
      </c>
      <c r="J22" s="36">
        <v>18645200</v>
      </c>
      <c r="K22" s="36">
        <f t="shared" si="2"/>
        <v>4070471</v>
      </c>
      <c r="L22" s="36">
        <f t="shared" si="3"/>
        <v>4354800</v>
      </c>
    </row>
    <row r="23" spans="1:12" ht="12.75">
      <c r="A23" s="2">
        <v>17</v>
      </c>
      <c r="B23" s="2" t="s">
        <v>69</v>
      </c>
      <c r="C23" s="2">
        <v>17</v>
      </c>
      <c r="D23" s="2" t="s">
        <v>16</v>
      </c>
      <c r="E23" s="3">
        <v>45000</v>
      </c>
      <c r="F23" s="38">
        <v>40000</v>
      </c>
      <c r="G23" s="36">
        <f t="shared" si="0"/>
        <v>45000000</v>
      </c>
      <c r="H23" s="36">
        <f t="shared" si="1"/>
        <v>40000000</v>
      </c>
      <c r="I23" s="36">
        <v>0</v>
      </c>
      <c r="J23" s="36">
        <v>0</v>
      </c>
      <c r="K23" s="36">
        <f t="shared" si="2"/>
        <v>45000000</v>
      </c>
      <c r="L23" s="36">
        <f t="shared" si="3"/>
        <v>40000000</v>
      </c>
    </row>
    <row r="24" spans="1:12" ht="12.75">
      <c r="A24" s="2">
        <v>18</v>
      </c>
      <c r="B24" s="2" t="s">
        <v>69</v>
      </c>
      <c r="C24" s="2">
        <v>18</v>
      </c>
      <c r="D24" s="2" t="s">
        <v>17</v>
      </c>
      <c r="E24" s="3">
        <v>18000</v>
      </c>
      <c r="F24" s="38">
        <v>6000</v>
      </c>
      <c r="G24" s="36">
        <f t="shared" si="0"/>
        <v>18000000</v>
      </c>
      <c r="H24" s="36">
        <f t="shared" si="1"/>
        <v>6000000</v>
      </c>
      <c r="I24" s="36">
        <v>0</v>
      </c>
      <c r="J24" s="36">
        <v>0</v>
      </c>
      <c r="K24" s="36">
        <f t="shared" si="2"/>
        <v>18000000</v>
      </c>
      <c r="L24" s="36">
        <f t="shared" si="3"/>
        <v>6000000</v>
      </c>
    </row>
    <row r="25" spans="1:12" ht="12.75">
      <c r="A25" s="2">
        <v>19</v>
      </c>
      <c r="B25" s="2" t="s">
        <v>69</v>
      </c>
      <c r="C25" s="2">
        <v>19</v>
      </c>
      <c r="D25" s="2" t="s">
        <v>18</v>
      </c>
      <c r="E25" s="3">
        <v>0</v>
      </c>
      <c r="F25" s="38">
        <v>8000</v>
      </c>
      <c r="G25" s="36">
        <f t="shared" si="0"/>
        <v>0</v>
      </c>
      <c r="H25" s="36">
        <f t="shared" si="1"/>
        <v>8000000</v>
      </c>
      <c r="I25" s="36">
        <v>0</v>
      </c>
      <c r="J25" s="36">
        <v>890350</v>
      </c>
      <c r="K25" s="36">
        <f t="shared" si="2"/>
        <v>0</v>
      </c>
      <c r="L25" s="36">
        <f t="shared" si="3"/>
        <v>7109650</v>
      </c>
    </row>
    <row r="26" spans="1:12" ht="12.75">
      <c r="A26" s="2">
        <v>20</v>
      </c>
      <c r="B26" s="2" t="s">
        <v>69</v>
      </c>
      <c r="C26" s="2">
        <v>20</v>
      </c>
      <c r="D26" s="2" t="s">
        <v>19</v>
      </c>
      <c r="E26" s="3">
        <v>0</v>
      </c>
      <c r="F26" s="38">
        <v>20000</v>
      </c>
      <c r="G26" s="36">
        <f t="shared" si="0"/>
        <v>0</v>
      </c>
      <c r="H26" s="36">
        <f t="shared" si="1"/>
        <v>20000000</v>
      </c>
      <c r="I26" s="36">
        <v>0</v>
      </c>
      <c r="J26" s="36">
        <v>4524582</v>
      </c>
      <c r="K26" s="36">
        <f t="shared" si="2"/>
        <v>0</v>
      </c>
      <c r="L26" s="36">
        <f t="shared" si="3"/>
        <v>15475418</v>
      </c>
    </row>
    <row r="27" spans="1:12" ht="12.75">
      <c r="A27" s="2">
        <v>21</v>
      </c>
      <c r="B27" s="2" t="s">
        <v>69</v>
      </c>
      <c r="C27" s="2">
        <v>21</v>
      </c>
      <c r="D27" s="2" t="s">
        <v>20</v>
      </c>
      <c r="E27" s="3">
        <v>24000</v>
      </c>
      <c r="F27" s="38">
        <v>21517</v>
      </c>
      <c r="G27" s="36">
        <f t="shared" si="0"/>
        <v>24000000</v>
      </c>
      <c r="H27" s="36">
        <f t="shared" si="1"/>
        <v>21517000</v>
      </c>
      <c r="I27" s="36">
        <v>0</v>
      </c>
      <c r="J27" s="36">
        <v>0</v>
      </c>
      <c r="K27" s="36">
        <f t="shared" si="2"/>
        <v>24000000</v>
      </c>
      <c r="L27" s="36">
        <f t="shared" si="3"/>
        <v>21517000</v>
      </c>
    </row>
    <row r="28" spans="1:12" ht="12.75">
      <c r="A28" s="2">
        <v>22</v>
      </c>
      <c r="B28" s="2" t="s">
        <v>69</v>
      </c>
      <c r="C28" s="2">
        <v>22</v>
      </c>
      <c r="D28" s="2" t="s">
        <v>21</v>
      </c>
      <c r="E28" s="3">
        <v>18000</v>
      </c>
      <c r="F28" s="38">
        <v>11000</v>
      </c>
      <c r="G28" s="36">
        <f t="shared" si="0"/>
        <v>18000000</v>
      </c>
      <c r="H28" s="36">
        <f t="shared" si="1"/>
        <v>11000000</v>
      </c>
      <c r="I28" s="36">
        <v>17155040</v>
      </c>
      <c r="J28" s="36">
        <v>2502990</v>
      </c>
      <c r="K28" s="36">
        <f t="shared" si="2"/>
        <v>844960</v>
      </c>
      <c r="L28" s="36">
        <f t="shared" si="3"/>
        <v>8497010</v>
      </c>
    </row>
    <row r="29" spans="1:12" ht="12.75">
      <c r="A29" s="2">
        <v>23</v>
      </c>
      <c r="B29" s="2" t="s">
        <v>69</v>
      </c>
      <c r="C29" s="2">
        <v>23</v>
      </c>
      <c r="D29" s="2" t="s">
        <v>22</v>
      </c>
      <c r="E29" s="3">
        <v>30000</v>
      </c>
      <c r="F29" s="38">
        <v>20000</v>
      </c>
      <c r="G29" s="36">
        <f t="shared" si="0"/>
        <v>30000000</v>
      </c>
      <c r="H29" s="36">
        <f t="shared" si="1"/>
        <v>20000000</v>
      </c>
      <c r="I29" s="36">
        <v>29595300</v>
      </c>
      <c r="J29" s="36">
        <v>11531100</v>
      </c>
      <c r="K29" s="36">
        <f t="shared" si="2"/>
        <v>404700</v>
      </c>
      <c r="L29" s="36">
        <f t="shared" si="3"/>
        <v>8468900</v>
      </c>
    </row>
    <row r="30" spans="1:12" ht="12.75">
      <c r="A30" s="2">
        <v>24</v>
      </c>
      <c r="B30" s="2" t="s">
        <v>69</v>
      </c>
      <c r="C30" s="2">
        <v>24</v>
      </c>
      <c r="D30" s="2" t="s">
        <v>23</v>
      </c>
      <c r="E30" s="3">
        <v>37500</v>
      </c>
      <c r="F30" s="38">
        <v>20000</v>
      </c>
      <c r="G30" s="36">
        <f t="shared" si="0"/>
        <v>37500000</v>
      </c>
      <c r="H30" s="36">
        <f t="shared" si="1"/>
        <v>20000000</v>
      </c>
      <c r="I30" s="36">
        <v>37500000</v>
      </c>
      <c r="J30" s="36">
        <v>7735000</v>
      </c>
      <c r="K30" s="36">
        <f t="shared" si="2"/>
        <v>0</v>
      </c>
      <c r="L30" s="36">
        <f t="shared" si="3"/>
        <v>12265000</v>
      </c>
    </row>
    <row r="31" spans="1:12" ht="12.75">
      <c r="A31" s="2">
        <v>25</v>
      </c>
      <c r="B31" s="2" t="s">
        <v>69</v>
      </c>
      <c r="C31" s="2">
        <v>25</v>
      </c>
      <c r="D31" s="2" t="s">
        <v>24</v>
      </c>
      <c r="E31" s="3">
        <v>120000</v>
      </c>
      <c r="F31" s="38">
        <v>100000</v>
      </c>
      <c r="G31" s="36">
        <f t="shared" si="0"/>
        <v>120000000</v>
      </c>
      <c r="H31" s="36">
        <f t="shared" si="1"/>
        <v>100000000</v>
      </c>
      <c r="I31" s="36">
        <v>120000000</v>
      </c>
      <c r="J31" s="36">
        <v>45134444</v>
      </c>
      <c r="K31" s="36">
        <f t="shared" si="2"/>
        <v>0</v>
      </c>
      <c r="L31" s="36">
        <f t="shared" si="3"/>
        <v>54865556</v>
      </c>
    </row>
    <row r="32" spans="1:12" ht="12.75">
      <c r="A32" s="2">
        <v>26</v>
      </c>
      <c r="B32" s="2" t="s">
        <v>69</v>
      </c>
      <c r="C32" s="2">
        <v>26</v>
      </c>
      <c r="D32" s="2" t="s">
        <v>25</v>
      </c>
      <c r="E32" s="3">
        <v>33000</v>
      </c>
      <c r="F32" s="38">
        <v>15000</v>
      </c>
      <c r="G32" s="36">
        <f t="shared" si="0"/>
        <v>33000000</v>
      </c>
      <c r="H32" s="36">
        <f t="shared" si="1"/>
        <v>15000000</v>
      </c>
      <c r="I32" s="36">
        <v>23304960</v>
      </c>
      <c r="J32" s="36">
        <v>13154665</v>
      </c>
      <c r="K32" s="36">
        <f t="shared" si="2"/>
        <v>9695040</v>
      </c>
      <c r="L32" s="36">
        <f t="shared" si="3"/>
        <v>1845335</v>
      </c>
    </row>
    <row r="33" spans="1:12" ht="12.75">
      <c r="A33" s="2">
        <v>27</v>
      </c>
      <c r="B33" s="2" t="s">
        <v>69</v>
      </c>
      <c r="C33" s="2">
        <v>27</v>
      </c>
      <c r="D33" s="2" t="s">
        <v>26</v>
      </c>
      <c r="E33" s="3">
        <v>57000</v>
      </c>
      <c r="F33" s="38">
        <v>80000</v>
      </c>
      <c r="G33" s="36">
        <f t="shared" si="0"/>
        <v>57000000</v>
      </c>
      <c r="H33" s="36">
        <f t="shared" si="1"/>
        <v>80000000</v>
      </c>
      <c r="I33" s="36">
        <v>56798700</v>
      </c>
      <c r="J33" s="36">
        <v>26325775</v>
      </c>
      <c r="K33" s="36">
        <f t="shared" si="2"/>
        <v>201300</v>
      </c>
      <c r="L33" s="36">
        <f t="shared" si="3"/>
        <v>53674225</v>
      </c>
    </row>
    <row r="34" spans="1:12" ht="12.75">
      <c r="A34" s="2">
        <v>28</v>
      </c>
      <c r="B34" s="2" t="s">
        <v>69</v>
      </c>
      <c r="C34" s="2">
        <v>28</v>
      </c>
      <c r="D34" s="2" t="s">
        <v>27</v>
      </c>
      <c r="E34" s="3">
        <v>153000</v>
      </c>
      <c r="F34" s="38">
        <v>121500</v>
      </c>
      <c r="G34" s="36">
        <f t="shared" si="0"/>
        <v>153000000</v>
      </c>
      <c r="H34" s="36">
        <f t="shared" si="1"/>
        <v>121500000</v>
      </c>
      <c r="I34" s="36">
        <v>112798680</v>
      </c>
      <c r="J34" s="36">
        <v>38044300</v>
      </c>
      <c r="K34" s="36">
        <f t="shared" si="2"/>
        <v>40201320</v>
      </c>
      <c r="L34" s="36">
        <f t="shared" si="3"/>
        <v>83455700</v>
      </c>
    </row>
    <row r="35" spans="1:12" ht="12.75">
      <c r="A35" s="2">
        <v>29</v>
      </c>
      <c r="B35" s="2" t="s">
        <v>69</v>
      </c>
      <c r="C35" s="2">
        <v>29</v>
      </c>
      <c r="D35" s="2" t="s">
        <v>28</v>
      </c>
      <c r="E35" s="3">
        <v>0</v>
      </c>
      <c r="F35" s="38">
        <v>5500</v>
      </c>
      <c r="G35" s="36">
        <f t="shared" si="0"/>
        <v>0</v>
      </c>
      <c r="H35" s="36">
        <f t="shared" si="1"/>
        <v>5500000</v>
      </c>
      <c r="I35" s="36">
        <v>0</v>
      </c>
      <c r="J35" s="36">
        <v>0</v>
      </c>
      <c r="K35" s="36">
        <f t="shared" si="2"/>
        <v>0</v>
      </c>
      <c r="L35" s="36">
        <f t="shared" si="3"/>
        <v>5500000</v>
      </c>
    </row>
    <row r="36" spans="1:12" ht="12.75">
      <c r="A36" s="2">
        <v>30</v>
      </c>
      <c r="B36" s="2" t="s">
        <v>69</v>
      </c>
      <c r="C36" s="2">
        <v>30</v>
      </c>
      <c r="D36" s="2" t="s">
        <v>29</v>
      </c>
      <c r="E36" s="3">
        <v>5000</v>
      </c>
      <c r="F36" s="38">
        <v>20200</v>
      </c>
      <c r="G36" s="36">
        <f t="shared" si="0"/>
        <v>5000000</v>
      </c>
      <c r="H36" s="36">
        <f t="shared" si="1"/>
        <v>20200000</v>
      </c>
      <c r="I36" s="36">
        <v>4825331</v>
      </c>
      <c r="J36" s="36">
        <v>8817486</v>
      </c>
      <c r="K36" s="36">
        <f t="shared" si="2"/>
        <v>174669</v>
      </c>
      <c r="L36" s="36">
        <f t="shared" si="3"/>
        <v>11382514</v>
      </c>
    </row>
    <row r="37" spans="1:12" ht="12.75">
      <c r="A37" s="2">
        <v>31</v>
      </c>
      <c r="B37" s="2" t="s">
        <v>69</v>
      </c>
      <c r="C37" s="2">
        <v>31</v>
      </c>
      <c r="D37" s="2" t="s">
        <v>30</v>
      </c>
      <c r="E37" s="3">
        <v>0</v>
      </c>
      <c r="F37" s="38">
        <v>15000</v>
      </c>
      <c r="G37" s="36">
        <f t="shared" si="0"/>
        <v>0</v>
      </c>
      <c r="H37" s="36">
        <f t="shared" si="1"/>
        <v>15000000</v>
      </c>
      <c r="I37" s="36">
        <v>0</v>
      </c>
      <c r="J37" s="36">
        <v>10054131</v>
      </c>
      <c r="K37" s="36">
        <f t="shared" si="2"/>
        <v>0</v>
      </c>
      <c r="L37" s="36">
        <f t="shared" si="3"/>
        <v>4945869</v>
      </c>
    </row>
    <row r="38" spans="1:12" ht="12.75">
      <c r="A38" s="2">
        <v>32</v>
      </c>
      <c r="B38" s="2" t="s">
        <v>69</v>
      </c>
      <c r="C38" s="2">
        <v>32</v>
      </c>
      <c r="D38" s="2" t="s">
        <v>31</v>
      </c>
      <c r="E38" s="3">
        <v>12000</v>
      </c>
      <c r="F38" s="38">
        <v>12000</v>
      </c>
      <c r="G38" s="36">
        <f t="shared" si="0"/>
        <v>12000000</v>
      </c>
      <c r="H38" s="36">
        <f t="shared" si="1"/>
        <v>12000000</v>
      </c>
      <c r="I38" s="36">
        <v>6848331</v>
      </c>
      <c r="J38" s="36">
        <v>0</v>
      </c>
      <c r="K38" s="36">
        <f t="shared" si="2"/>
        <v>5151669</v>
      </c>
      <c r="L38" s="36">
        <f t="shared" si="3"/>
        <v>12000000</v>
      </c>
    </row>
    <row r="39" spans="1:12" ht="12.75">
      <c r="A39" s="2">
        <v>33</v>
      </c>
      <c r="B39" s="2" t="s">
        <v>69</v>
      </c>
      <c r="C39" s="2">
        <v>33</v>
      </c>
      <c r="D39" s="2" t="s">
        <v>32</v>
      </c>
      <c r="E39" s="3">
        <v>0</v>
      </c>
      <c r="F39" s="38">
        <v>26000</v>
      </c>
      <c r="G39" s="36">
        <f t="shared" si="0"/>
        <v>0</v>
      </c>
      <c r="H39" s="36">
        <f t="shared" si="1"/>
        <v>26000000</v>
      </c>
      <c r="I39" s="36">
        <v>0</v>
      </c>
      <c r="J39" s="36">
        <v>20202202</v>
      </c>
      <c r="K39" s="36">
        <f t="shared" si="2"/>
        <v>0</v>
      </c>
      <c r="L39" s="36">
        <f t="shared" si="3"/>
        <v>5797798</v>
      </c>
    </row>
    <row r="40" spans="1:12" ht="12.75">
      <c r="A40" s="2">
        <v>34</v>
      </c>
      <c r="B40" s="2" t="s">
        <v>69</v>
      </c>
      <c r="C40" s="2">
        <v>34</v>
      </c>
      <c r="D40" s="2" t="s">
        <v>33</v>
      </c>
      <c r="E40" s="3">
        <v>0</v>
      </c>
      <c r="F40" s="38">
        <v>15000</v>
      </c>
      <c r="G40" s="36">
        <f t="shared" si="0"/>
        <v>0</v>
      </c>
      <c r="H40" s="36">
        <f t="shared" si="1"/>
        <v>15000000</v>
      </c>
      <c r="I40" s="36">
        <v>0</v>
      </c>
      <c r="J40" s="36">
        <v>5648785</v>
      </c>
      <c r="K40" s="36">
        <f t="shared" si="2"/>
        <v>0</v>
      </c>
      <c r="L40" s="36">
        <f t="shared" si="3"/>
        <v>9351215</v>
      </c>
    </row>
    <row r="41" spans="1:12" ht="12.75">
      <c r="A41" s="2">
        <v>35</v>
      </c>
      <c r="B41" s="2" t="s">
        <v>69</v>
      </c>
      <c r="C41" s="2">
        <v>35</v>
      </c>
      <c r="D41" s="2" t="s">
        <v>34</v>
      </c>
      <c r="E41" s="3">
        <v>0</v>
      </c>
      <c r="F41" s="38">
        <v>17500</v>
      </c>
      <c r="G41" s="36">
        <f t="shared" si="0"/>
        <v>0</v>
      </c>
      <c r="H41" s="36">
        <f t="shared" si="1"/>
        <v>17500000</v>
      </c>
      <c r="I41" s="36">
        <v>0</v>
      </c>
      <c r="J41" s="36">
        <v>13721833</v>
      </c>
      <c r="K41" s="36">
        <f t="shared" si="2"/>
        <v>0</v>
      </c>
      <c r="L41" s="36">
        <f t="shared" si="3"/>
        <v>3778167</v>
      </c>
    </row>
    <row r="42" spans="1:12" ht="12.75">
      <c r="A42" s="2">
        <v>36</v>
      </c>
      <c r="B42" s="2" t="s">
        <v>69</v>
      </c>
      <c r="C42" s="2">
        <v>36</v>
      </c>
      <c r="D42" s="2" t="s">
        <v>35</v>
      </c>
      <c r="E42" s="3">
        <v>15000</v>
      </c>
      <c r="F42" s="38">
        <v>10000</v>
      </c>
      <c r="G42" s="36">
        <f t="shared" si="0"/>
        <v>15000000</v>
      </c>
      <c r="H42" s="36">
        <f t="shared" si="1"/>
        <v>10000000</v>
      </c>
      <c r="I42" s="36">
        <v>0</v>
      </c>
      <c r="J42" s="36">
        <v>0</v>
      </c>
      <c r="K42" s="36">
        <f t="shared" si="2"/>
        <v>15000000</v>
      </c>
      <c r="L42" s="36">
        <f t="shared" si="3"/>
        <v>10000000</v>
      </c>
    </row>
    <row r="43" spans="1:12" ht="12.75">
      <c r="A43" s="2">
        <v>37</v>
      </c>
      <c r="B43" s="2" t="s">
        <v>69</v>
      </c>
      <c r="C43" s="2">
        <v>37</v>
      </c>
      <c r="D43" s="2" t="s">
        <v>36</v>
      </c>
      <c r="E43" s="3">
        <v>0</v>
      </c>
      <c r="F43" s="38">
        <v>18000</v>
      </c>
      <c r="G43" s="36">
        <f t="shared" si="0"/>
        <v>0</v>
      </c>
      <c r="H43" s="36">
        <f t="shared" si="1"/>
        <v>18000000</v>
      </c>
      <c r="I43" s="36">
        <v>0</v>
      </c>
      <c r="J43" s="36">
        <v>11343282</v>
      </c>
      <c r="K43" s="36">
        <f t="shared" si="2"/>
        <v>0</v>
      </c>
      <c r="L43" s="36">
        <f t="shared" si="3"/>
        <v>6656718</v>
      </c>
    </row>
    <row r="44" spans="1:12" ht="12.75">
      <c r="A44" s="2">
        <v>38</v>
      </c>
      <c r="B44" s="2" t="s">
        <v>69</v>
      </c>
      <c r="C44" s="2">
        <v>38</v>
      </c>
      <c r="D44" s="2" t="s">
        <v>37</v>
      </c>
      <c r="E44" s="3">
        <v>15000</v>
      </c>
      <c r="F44" s="38">
        <v>15000</v>
      </c>
      <c r="G44" s="36">
        <f t="shared" si="0"/>
        <v>15000000</v>
      </c>
      <c r="H44" s="36">
        <f t="shared" si="1"/>
        <v>15000000</v>
      </c>
      <c r="I44" s="36">
        <v>0</v>
      </c>
      <c r="J44" s="36">
        <v>0</v>
      </c>
      <c r="K44" s="36">
        <f t="shared" si="2"/>
        <v>15000000</v>
      </c>
      <c r="L44" s="36">
        <f t="shared" si="3"/>
        <v>15000000</v>
      </c>
    </row>
    <row r="45" spans="1:12" ht="12.75">
      <c r="A45" s="2">
        <v>39</v>
      </c>
      <c r="B45" s="2" t="s">
        <v>69</v>
      </c>
      <c r="C45" s="2">
        <v>39</v>
      </c>
      <c r="D45" s="2" t="s">
        <v>38</v>
      </c>
      <c r="E45" s="3">
        <v>0</v>
      </c>
      <c r="F45" s="38">
        <v>15000</v>
      </c>
      <c r="G45" s="36">
        <f t="shared" si="0"/>
        <v>0</v>
      </c>
      <c r="H45" s="36">
        <f t="shared" si="1"/>
        <v>15000000</v>
      </c>
      <c r="I45" s="36">
        <v>0</v>
      </c>
      <c r="J45" s="36">
        <v>0</v>
      </c>
      <c r="K45" s="36">
        <f t="shared" si="2"/>
        <v>0</v>
      </c>
      <c r="L45" s="36">
        <f t="shared" si="3"/>
        <v>15000000</v>
      </c>
    </row>
    <row r="46" spans="1:12" ht="12.75">
      <c r="A46" s="2">
        <v>40</v>
      </c>
      <c r="B46" s="2" t="s">
        <v>69</v>
      </c>
      <c r="C46" s="2">
        <v>40</v>
      </c>
      <c r="D46" s="2" t="s">
        <v>39</v>
      </c>
      <c r="E46" s="3">
        <v>0</v>
      </c>
      <c r="F46" s="38">
        <v>15000</v>
      </c>
      <c r="G46" s="36">
        <f t="shared" si="0"/>
        <v>0</v>
      </c>
      <c r="H46" s="36">
        <f t="shared" si="1"/>
        <v>15000000</v>
      </c>
      <c r="I46" s="36">
        <v>0</v>
      </c>
      <c r="J46" s="36">
        <v>8992402</v>
      </c>
      <c r="K46" s="36">
        <f t="shared" si="2"/>
        <v>0</v>
      </c>
      <c r="L46" s="36">
        <f t="shared" si="3"/>
        <v>6007598</v>
      </c>
    </row>
    <row r="47" spans="1:12" ht="12.75">
      <c r="A47" s="2">
        <v>41</v>
      </c>
      <c r="B47" s="2" t="s">
        <v>69</v>
      </c>
      <c r="C47" s="2">
        <v>41</v>
      </c>
      <c r="D47" s="2" t="s">
        <v>40</v>
      </c>
      <c r="E47" s="3">
        <v>15000</v>
      </c>
      <c r="F47" s="38">
        <v>15000</v>
      </c>
      <c r="G47" s="36">
        <f t="shared" si="0"/>
        <v>15000000</v>
      </c>
      <c r="H47" s="36">
        <f t="shared" si="1"/>
        <v>15000000</v>
      </c>
      <c r="I47" s="36">
        <v>0</v>
      </c>
      <c r="J47" s="36">
        <v>14681644</v>
      </c>
      <c r="K47" s="36">
        <f t="shared" si="2"/>
        <v>15000000</v>
      </c>
      <c r="L47" s="36">
        <f t="shared" si="3"/>
        <v>318356</v>
      </c>
    </row>
    <row r="48" spans="1:12" ht="12.75">
      <c r="A48" s="2">
        <v>42</v>
      </c>
      <c r="B48" s="2" t="s">
        <v>69</v>
      </c>
      <c r="C48" s="2">
        <v>42</v>
      </c>
      <c r="D48" s="2" t="s">
        <v>41</v>
      </c>
      <c r="E48" s="3">
        <v>15000</v>
      </c>
      <c r="F48" s="38">
        <v>5000</v>
      </c>
      <c r="G48" s="36">
        <f t="shared" si="0"/>
        <v>15000000</v>
      </c>
      <c r="H48" s="36">
        <f t="shared" si="1"/>
        <v>5000000</v>
      </c>
      <c r="I48" s="36">
        <v>15000000</v>
      </c>
      <c r="J48" s="36">
        <v>4048378</v>
      </c>
      <c r="K48" s="36">
        <f t="shared" si="2"/>
        <v>0</v>
      </c>
      <c r="L48" s="36">
        <f t="shared" si="3"/>
        <v>951622</v>
      </c>
    </row>
    <row r="49" spans="1:12" ht="12.75">
      <c r="A49" s="2">
        <v>43</v>
      </c>
      <c r="B49" s="2" t="s">
        <v>69</v>
      </c>
      <c r="C49" s="2">
        <v>43</v>
      </c>
      <c r="D49" s="2" t="s">
        <v>42</v>
      </c>
      <c r="E49" s="3">
        <v>13500</v>
      </c>
      <c r="F49" s="38">
        <v>8000</v>
      </c>
      <c r="G49" s="36">
        <f t="shared" si="0"/>
        <v>13500000</v>
      </c>
      <c r="H49" s="36">
        <f t="shared" si="1"/>
        <v>8000000</v>
      </c>
      <c r="I49" s="36">
        <v>3860320</v>
      </c>
      <c r="J49" s="36">
        <v>8570426</v>
      </c>
      <c r="K49" s="36">
        <f t="shared" si="2"/>
        <v>9639680</v>
      </c>
      <c r="L49" s="36">
        <f t="shared" si="3"/>
        <v>-570426</v>
      </c>
    </row>
    <row r="50" spans="1:12" ht="12.75">
      <c r="A50" s="2">
        <v>44</v>
      </c>
      <c r="B50" s="2" t="s">
        <v>69</v>
      </c>
      <c r="C50" s="2">
        <v>44</v>
      </c>
      <c r="D50" s="2" t="s">
        <v>43</v>
      </c>
      <c r="E50" s="3">
        <v>12000</v>
      </c>
      <c r="F50" s="38">
        <v>6000</v>
      </c>
      <c r="G50" s="36">
        <f t="shared" si="0"/>
        <v>12000000</v>
      </c>
      <c r="H50" s="36">
        <f t="shared" si="1"/>
        <v>6000000</v>
      </c>
      <c r="I50" s="36">
        <v>12000000</v>
      </c>
      <c r="J50" s="36">
        <v>6000000</v>
      </c>
      <c r="K50" s="36">
        <f t="shared" si="2"/>
        <v>0</v>
      </c>
      <c r="L50" s="36">
        <f t="shared" si="3"/>
        <v>0</v>
      </c>
    </row>
    <row r="51" spans="1:12" ht="12.75">
      <c r="A51" s="2">
        <v>45</v>
      </c>
      <c r="B51" s="2" t="s">
        <v>69</v>
      </c>
      <c r="C51" s="2">
        <v>45</v>
      </c>
      <c r="D51" s="2" t="s">
        <v>44</v>
      </c>
      <c r="E51" s="3">
        <v>0</v>
      </c>
      <c r="F51" s="38">
        <v>10000</v>
      </c>
      <c r="G51" s="36">
        <f t="shared" si="0"/>
        <v>0</v>
      </c>
      <c r="H51" s="36">
        <f t="shared" si="1"/>
        <v>10000000</v>
      </c>
      <c r="I51" s="36">
        <v>0</v>
      </c>
      <c r="J51" s="36">
        <v>0</v>
      </c>
      <c r="K51" s="36">
        <f t="shared" si="2"/>
        <v>0</v>
      </c>
      <c r="L51" s="36">
        <f t="shared" si="3"/>
        <v>10000000</v>
      </c>
    </row>
    <row r="52" spans="1:12" ht="12.75">
      <c r="A52" s="2">
        <v>46</v>
      </c>
      <c r="B52" s="2" t="s">
        <v>69</v>
      </c>
      <c r="C52" s="2">
        <v>46</v>
      </c>
      <c r="D52" s="2" t="s">
        <v>45</v>
      </c>
      <c r="E52" s="3">
        <v>0</v>
      </c>
      <c r="F52" s="38">
        <v>10000</v>
      </c>
      <c r="G52" s="36">
        <f t="shared" si="0"/>
        <v>0</v>
      </c>
      <c r="H52" s="36">
        <f t="shared" si="1"/>
        <v>10000000</v>
      </c>
      <c r="I52" s="36">
        <v>0</v>
      </c>
      <c r="J52" s="36">
        <v>0</v>
      </c>
      <c r="K52" s="36">
        <f t="shared" si="2"/>
        <v>0</v>
      </c>
      <c r="L52" s="36">
        <f t="shared" si="3"/>
        <v>10000000</v>
      </c>
    </row>
    <row r="53" spans="1:12" ht="12.75">
      <c r="A53" s="2">
        <v>47</v>
      </c>
      <c r="B53" s="2" t="s">
        <v>69</v>
      </c>
      <c r="C53" s="2">
        <v>47</v>
      </c>
      <c r="D53" s="2" t="s">
        <v>46</v>
      </c>
      <c r="E53" s="3">
        <v>12000</v>
      </c>
      <c r="F53" s="38">
        <v>6000</v>
      </c>
      <c r="G53" s="36">
        <f t="shared" si="0"/>
        <v>12000000</v>
      </c>
      <c r="H53" s="36">
        <f t="shared" si="1"/>
        <v>6000000</v>
      </c>
      <c r="I53" s="36">
        <v>11276199</v>
      </c>
      <c r="J53" s="36">
        <v>6884147</v>
      </c>
      <c r="K53" s="36">
        <f t="shared" si="2"/>
        <v>723801</v>
      </c>
      <c r="L53" s="36">
        <f t="shared" si="3"/>
        <v>-884147</v>
      </c>
    </row>
    <row r="54" spans="1:12" ht="12.75">
      <c r="A54" s="2">
        <v>48</v>
      </c>
      <c r="B54" s="2" t="s">
        <v>69</v>
      </c>
      <c r="C54" s="2">
        <v>48</v>
      </c>
      <c r="D54" s="2" t="s">
        <v>47</v>
      </c>
      <c r="E54" s="3">
        <v>16500</v>
      </c>
      <c r="F54" s="38">
        <v>23500</v>
      </c>
      <c r="G54" s="36">
        <f t="shared" si="0"/>
        <v>16500000</v>
      </c>
      <c r="H54" s="36">
        <f t="shared" si="1"/>
        <v>23500000</v>
      </c>
      <c r="I54" s="36">
        <v>0</v>
      </c>
      <c r="J54" s="36">
        <v>23003975</v>
      </c>
      <c r="K54" s="36">
        <f t="shared" si="2"/>
        <v>16500000</v>
      </c>
      <c r="L54" s="36">
        <f t="shared" si="3"/>
        <v>496025</v>
      </c>
    </row>
    <row r="55" spans="1:12" ht="12.75">
      <c r="A55" s="2">
        <v>49</v>
      </c>
      <c r="B55" s="2" t="s">
        <v>69</v>
      </c>
      <c r="C55" s="2">
        <v>49</v>
      </c>
      <c r="D55" s="2" t="s">
        <v>48</v>
      </c>
      <c r="E55" s="3">
        <v>0</v>
      </c>
      <c r="F55" s="38">
        <v>21000</v>
      </c>
      <c r="G55" s="36">
        <f t="shared" si="0"/>
        <v>0</v>
      </c>
      <c r="H55" s="36">
        <f t="shared" si="1"/>
        <v>21000000</v>
      </c>
      <c r="I55" s="36">
        <v>0</v>
      </c>
      <c r="J55" s="36">
        <v>0</v>
      </c>
      <c r="K55" s="36">
        <f t="shared" si="2"/>
        <v>0</v>
      </c>
      <c r="L55" s="36">
        <f t="shared" si="3"/>
        <v>21000000</v>
      </c>
    </row>
    <row r="56" spans="1:12" ht="12.75">
      <c r="A56" s="2">
        <v>50</v>
      </c>
      <c r="B56" s="2" t="s">
        <v>69</v>
      </c>
      <c r="C56" s="2">
        <v>50</v>
      </c>
      <c r="D56" s="2" t="s">
        <v>49</v>
      </c>
      <c r="E56" s="3">
        <v>0</v>
      </c>
      <c r="F56" s="38">
        <v>10000</v>
      </c>
      <c r="G56" s="36">
        <f t="shared" si="0"/>
        <v>0</v>
      </c>
      <c r="H56" s="36">
        <f t="shared" si="1"/>
        <v>10000000</v>
      </c>
      <c r="I56" s="36">
        <v>0</v>
      </c>
      <c r="J56" s="36">
        <v>3581900</v>
      </c>
      <c r="K56" s="36">
        <f t="shared" si="2"/>
        <v>0</v>
      </c>
      <c r="L56" s="36">
        <f t="shared" si="3"/>
        <v>6418100</v>
      </c>
    </row>
    <row r="57" spans="1:12" ht="12.75">
      <c r="A57" s="2">
        <v>51</v>
      </c>
      <c r="B57" s="2" t="s">
        <v>69</v>
      </c>
      <c r="C57" s="2">
        <v>51</v>
      </c>
      <c r="D57" s="2" t="s">
        <v>50</v>
      </c>
      <c r="E57" s="3">
        <v>15000</v>
      </c>
      <c r="F57" s="38">
        <v>10000</v>
      </c>
      <c r="G57" s="36">
        <f t="shared" si="0"/>
        <v>15000000</v>
      </c>
      <c r="H57" s="36">
        <f t="shared" si="1"/>
        <v>10000000</v>
      </c>
      <c r="I57" s="36">
        <v>15000000</v>
      </c>
      <c r="J57" s="36">
        <v>3254650</v>
      </c>
      <c r="K57" s="36">
        <f t="shared" si="2"/>
        <v>0</v>
      </c>
      <c r="L57" s="36">
        <f t="shared" si="3"/>
        <v>6745350</v>
      </c>
    </row>
    <row r="58" spans="1:12" ht="12.75">
      <c r="A58" s="2">
        <v>52</v>
      </c>
      <c r="B58" s="2" t="s">
        <v>69</v>
      </c>
      <c r="C58" s="2">
        <v>52</v>
      </c>
      <c r="D58" s="2" t="s">
        <v>51</v>
      </c>
      <c r="E58" s="3">
        <v>0</v>
      </c>
      <c r="F58" s="38">
        <v>17000</v>
      </c>
      <c r="G58" s="36">
        <f t="shared" si="0"/>
        <v>0</v>
      </c>
      <c r="H58" s="36">
        <f t="shared" si="1"/>
        <v>17000000</v>
      </c>
      <c r="I58" s="36">
        <v>0</v>
      </c>
      <c r="J58" s="36">
        <v>868420</v>
      </c>
      <c r="K58" s="36">
        <f t="shared" si="2"/>
        <v>0</v>
      </c>
      <c r="L58" s="36">
        <f t="shared" si="3"/>
        <v>16131580</v>
      </c>
    </row>
    <row r="59" spans="1:12" ht="12.75">
      <c r="A59" s="2">
        <v>53</v>
      </c>
      <c r="B59" s="2" t="s">
        <v>68</v>
      </c>
      <c r="C59" s="2">
        <v>1</v>
      </c>
      <c r="D59" s="2" t="s">
        <v>52</v>
      </c>
      <c r="E59" s="3">
        <v>0</v>
      </c>
      <c r="F59" s="38">
        <v>24000</v>
      </c>
      <c r="G59" s="36">
        <f t="shared" si="0"/>
        <v>0</v>
      </c>
      <c r="H59" s="36">
        <f t="shared" si="1"/>
        <v>24000000</v>
      </c>
      <c r="I59" s="36">
        <v>0</v>
      </c>
      <c r="J59" s="36">
        <v>3791982</v>
      </c>
      <c r="K59" s="36">
        <f t="shared" si="2"/>
        <v>0</v>
      </c>
      <c r="L59" s="36">
        <f t="shared" si="3"/>
        <v>20208018</v>
      </c>
    </row>
    <row r="60" spans="1:12" ht="12.75">
      <c r="A60" s="2">
        <v>54</v>
      </c>
      <c r="B60" s="2" t="s">
        <v>68</v>
      </c>
      <c r="C60" s="2">
        <v>2</v>
      </c>
      <c r="D60" s="2" t="s">
        <v>53</v>
      </c>
      <c r="E60" s="3">
        <v>6000</v>
      </c>
      <c r="F60" s="38">
        <v>10000</v>
      </c>
      <c r="G60" s="36">
        <f t="shared" si="0"/>
        <v>6000000</v>
      </c>
      <c r="H60" s="36">
        <f t="shared" si="1"/>
        <v>10000000</v>
      </c>
      <c r="I60" s="36">
        <v>1059100</v>
      </c>
      <c r="J60" s="36">
        <v>8647588</v>
      </c>
      <c r="K60" s="36">
        <f t="shared" si="2"/>
        <v>4940900</v>
      </c>
      <c r="L60" s="36">
        <f t="shared" si="3"/>
        <v>1352412</v>
      </c>
    </row>
    <row r="61" spans="1:12" ht="12.75">
      <c r="A61" s="2">
        <v>55</v>
      </c>
      <c r="B61" s="2" t="s">
        <v>68</v>
      </c>
      <c r="C61" s="2">
        <v>3</v>
      </c>
      <c r="D61" s="2" t="s">
        <v>54</v>
      </c>
      <c r="E61" s="3">
        <v>10600</v>
      </c>
      <c r="F61" s="38">
        <v>14000</v>
      </c>
      <c r="G61" s="36">
        <f t="shared" si="0"/>
        <v>10600000</v>
      </c>
      <c r="H61" s="36">
        <f t="shared" si="1"/>
        <v>14000000</v>
      </c>
      <c r="I61" s="36">
        <v>1059100</v>
      </c>
      <c r="J61" s="36">
        <v>10073005</v>
      </c>
      <c r="K61" s="36">
        <f t="shared" si="2"/>
        <v>9540900</v>
      </c>
      <c r="L61" s="36">
        <f t="shared" si="3"/>
        <v>3926995</v>
      </c>
    </row>
    <row r="62" spans="1:12" ht="12.75">
      <c r="A62" s="2">
        <v>56</v>
      </c>
      <c r="B62" s="2" t="s">
        <v>68</v>
      </c>
      <c r="C62" s="2">
        <v>4</v>
      </c>
      <c r="D62" s="2" t="s">
        <v>55</v>
      </c>
      <c r="E62" s="3">
        <v>10600</v>
      </c>
      <c r="F62" s="38">
        <v>14000</v>
      </c>
      <c r="G62" s="36">
        <f t="shared" si="0"/>
        <v>10600000</v>
      </c>
      <c r="H62" s="36">
        <f t="shared" si="1"/>
        <v>14000000</v>
      </c>
      <c r="I62" s="36">
        <v>10453418</v>
      </c>
      <c r="J62" s="36">
        <v>10878052</v>
      </c>
      <c r="K62" s="36">
        <f t="shared" si="2"/>
        <v>146582</v>
      </c>
      <c r="L62" s="36">
        <f t="shared" si="3"/>
        <v>3121948</v>
      </c>
    </row>
    <row r="63" spans="1:12" ht="12.75">
      <c r="A63" s="2">
        <v>57</v>
      </c>
      <c r="B63" s="2" t="s">
        <v>68</v>
      </c>
      <c r="C63" s="2">
        <v>5</v>
      </c>
      <c r="D63" s="2" t="s">
        <v>56</v>
      </c>
      <c r="E63" s="3">
        <v>27499.4</v>
      </c>
      <c r="F63" s="38">
        <v>29000</v>
      </c>
      <c r="G63" s="36">
        <f t="shared" si="0"/>
        <v>27499400</v>
      </c>
      <c r="H63" s="36">
        <f t="shared" si="1"/>
        <v>29000000</v>
      </c>
      <c r="I63" s="36">
        <v>23233874</v>
      </c>
      <c r="J63" s="36">
        <v>23609391</v>
      </c>
      <c r="K63" s="36">
        <f t="shared" si="2"/>
        <v>4265526</v>
      </c>
      <c r="L63" s="36">
        <f t="shared" si="3"/>
        <v>5390609</v>
      </c>
    </row>
    <row r="64" spans="1:12" ht="12.75">
      <c r="A64" s="2">
        <v>58</v>
      </c>
      <c r="B64" s="2" t="s">
        <v>68</v>
      </c>
      <c r="C64" s="2">
        <v>6</v>
      </c>
      <c r="D64" s="2" t="s">
        <v>57</v>
      </c>
      <c r="E64" s="3">
        <v>22000</v>
      </c>
      <c r="F64" s="38">
        <v>5000</v>
      </c>
      <c r="G64" s="36">
        <f t="shared" si="0"/>
        <v>22000000</v>
      </c>
      <c r="H64" s="36">
        <f t="shared" si="1"/>
        <v>5000000</v>
      </c>
      <c r="I64" s="36">
        <v>0</v>
      </c>
      <c r="J64" s="36">
        <v>0</v>
      </c>
      <c r="K64" s="36">
        <f t="shared" si="2"/>
        <v>22000000</v>
      </c>
      <c r="L64" s="36">
        <f t="shared" si="3"/>
        <v>5000000</v>
      </c>
    </row>
    <row r="65" spans="1:12" ht="12.75">
      <c r="A65" s="2">
        <v>59</v>
      </c>
      <c r="B65" s="2" t="s">
        <v>68</v>
      </c>
      <c r="C65" s="2">
        <v>7</v>
      </c>
      <c r="D65" s="2" t="s">
        <v>58</v>
      </c>
      <c r="E65" s="3">
        <v>0</v>
      </c>
      <c r="F65" s="38">
        <v>16000</v>
      </c>
      <c r="G65" s="36">
        <f t="shared" si="0"/>
        <v>0</v>
      </c>
      <c r="H65" s="36">
        <f t="shared" si="1"/>
        <v>16000000</v>
      </c>
      <c r="I65" s="36">
        <v>0</v>
      </c>
      <c r="J65" s="36">
        <v>12853999</v>
      </c>
      <c r="K65" s="36">
        <f t="shared" si="2"/>
        <v>0</v>
      </c>
      <c r="L65" s="36">
        <f t="shared" si="3"/>
        <v>3146001</v>
      </c>
    </row>
    <row r="66" spans="1:12" ht="12.75">
      <c r="A66" s="2">
        <v>60</v>
      </c>
      <c r="B66" s="2" t="s">
        <v>68</v>
      </c>
      <c r="C66" s="2">
        <v>8</v>
      </c>
      <c r="D66" s="2" t="s">
        <v>59</v>
      </c>
      <c r="E66" s="3">
        <v>9000</v>
      </c>
      <c r="F66" s="38">
        <v>3000</v>
      </c>
      <c r="G66" s="36">
        <f t="shared" si="0"/>
        <v>9000000</v>
      </c>
      <c r="H66" s="36">
        <f t="shared" si="1"/>
        <v>3000000</v>
      </c>
      <c r="I66" s="36">
        <v>6788900</v>
      </c>
      <c r="J66" s="36">
        <v>0</v>
      </c>
      <c r="K66" s="36">
        <f t="shared" si="2"/>
        <v>2211100</v>
      </c>
      <c r="L66" s="36">
        <f t="shared" si="3"/>
        <v>3000000</v>
      </c>
    </row>
    <row r="67" spans="1:12" ht="12.75">
      <c r="A67" s="2">
        <v>61</v>
      </c>
      <c r="B67" s="2" t="s">
        <v>5</v>
      </c>
      <c r="C67" s="2">
        <v>1</v>
      </c>
      <c r="D67" s="2" t="s">
        <v>60</v>
      </c>
      <c r="E67" s="3">
        <v>0</v>
      </c>
      <c r="F67" s="38">
        <v>14750</v>
      </c>
      <c r="G67" s="36">
        <f t="shared" si="0"/>
        <v>0</v>
      </c>
      <c r="H67" s="36">
        <f t="shared" si="1"/>
        <v>14750000</v>
      </c>
      <c r="I67" s="36">
        <v>0</v>
      </c>
      <c r="J67" s="36">
        <v>0</v>
      </c>
      <c r="K67" s="36">
        <f t="shared" si="2"/>
        <v>0</v>
      </c>
      <c r="L67" s="36">
        <f t="shared" si="3"/>
        <v>14750000</v>
      </c>
    </row>
    <row r="68" spans="1:12" ht="12.75">
      <c r="A68" s="2"/>
      <c r="B68" s="2"/>
      <c r="C68" s="2" t="s">
        <v>61</v>
      </c>
      <c r="D68" s="2"/>
      <c r="E68" s="3">
        <f>SUM(E6:E67)</f>
        <v>1338671.4</v>
      </c>
      <c r="F68" s="3">
        <f>SUM(F7:F67)</f>
        <v>1242967</v>
      </c>
      <c r="G68" s="39">
        <f>SUM(G6:G67)</f>
        <v>1338599472</v>
      </c>
      <c r="H68" s="40">
        <f>SUM(H7:H67)</f>
        <v>1242967000</v>
      </c>
      <c r="I68" s="36">
        <f>SUM(I6:I67)</f>
        <v>851802234</v>
      </c>
      <c r="J68" s="36">
        <f>SUM(J7:J67)</f>
        <v>565825584</v>
      </c>
      <c r="K68" s="36">
        <f>SUM(K6:K67)</f>
        <v>486797310</v>
      </c>
      <c r="L68" s="36">
        <f>SUM(L7:L67)</f>
        <v>677141416</v>
      </c>
    </row>
    <row r="69" spans="9:10" ht="12.75">
      <c r="I69" s="11"/>
      <c r="J69" s="11"/>
    </row>
  </sheetData>
  <autoFilter ref="A6:F68"/>
  <mergeCells count="4">
    <mergeCell ref="A3:F3"/>
    <mergeCell ref="G5:H5"/>
    <mergeCell ref="I5:J5"/>
    <mergeCell ref="K5:L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D13"/>
    </sheetView>
  </sheetViews>
  <sheetFormatPr defaultColWidth="9.140625" defaultRowHeight="12.75"/>
  <cols>
    <col min="1" max="1" width="18.2812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96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17000000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4" ht="12.75">
      <c r="A6" s="17" t="s">
        <v>360</v>
      </c>
      <c r="B6">
        <v>8444220</v>
      </c>
      <c r="C6" s="13">
        <v>38306</v>
      </c>
      <c r="D6" s="6">
        <v>15550035</v>
      </c>
    </row>
    <row r="11" spans="1:4" ht="13.5" thickBot="1">
      <c r="A11" t="s">
        <v>91</v>
      </c>
      <c r="D11" s="6">
        <v>7000000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4" ht="12.75">
      <c r="A13" t="s">
        <v>354</v>
      </c>
      <c r="B13">
        <v>6476792</v>
      </c>
      <c r="C13" s="13">
        <v>38299</v>
      </c>
      <c r="D13" s="6">
        <v>3389686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D13"/>
    </sheetView>
  </sheetViews>
  <sheetFormatPr defaultColWidth="9.140625" defaultRowHeight="12.75"/>
  <cols>
    <col min="1" max="1" width="22.710937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97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30000000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4" ht="12.75">
      <c r="A6" s="17" t="s">
        <v>259</v>
      </c>
      <c r="B6">
        <v>4978157</v>
      </c>
      <c r="C6" s="13">
        <v>38278</v>
      </c>
      <c r="D6" s="6">
        <v>29738371</v>
      </c>
    </row>
    <row r="12" spans="1:4" ht="13.5" thickBot="1">
      <c r="A12" t="s">
        <v>91</v>
      </c>
      <c r="D12" s="6">
        <v>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:F27"/>
    </sheetView>
  </sheetViews>
  <sheetFormatPr defaultColWidth="9.140625" defaultRowHeight="12.75"/>
  <cols>
    <col min="1" max="1" width="22.28125" style="0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5" max="5" width="10.140625" style="0" bestFit="1" customWidth="1"/>
    <col min="6" max="6" width="10.57421875" style="0" customWidth="1"/>
  </cols>
  <sheetData>
    <row r="1" ht="12.75">
      <c r="A1" t="s">
        <v>99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45000000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181</v>
      </c>
      <c r="B6">
        <v>849519</v>
      </c>
      <c r="C6" s="13">
        <v>38205</v>
      </c>
      <c r="D6" s="6">
        <v>39936400</v>
      </c>
      <c r="E6" s="6"/>
      <c r="F6" t="s">
        <v>243</v>
      </c>
    </row>
    <row r="7" spans="1:6" ht="12.75">
      <c r="A7" s="17" t="s">
        <v>254</v>
      </c>
      <c r="B7">
        <v>849519</v>
      </c>
      <c r="C7" s="13">
        <v>38205</v>
      </c>
      <c r="D7" s="6">
        <v>3099800</v>
      </c>
      <c r="E7" s="6"/>
      <c r="F7" t="s">
        <v>243</v>
      </c>
    </row>
    <row r="8" spans="1:6" ht="12.75">
      <c r="A8" s="17" t="s">
        <v>252</v>
      </c>
      <c r="B8">
        <v>849958</v>
      </c>
      <c r="C8" s="13">
        <v>38230</v>
      </c>
      <c r="D8" s="6">
        <v>419200</v>
      </c>
      <c r="E8" s="6"/>
      <c r="F8" t="s">
        <v>243</v>
      </c>
    </row>
    <row r="9" spans="1:6" ht="12.75">
      <c r="A9" s="17" t="s">
        <v>253</v>
      </c>
      <c r="B9">
        <v>849418</v>
      </c>
      <c r="C9" s="13">
        <v>38212</v>
      </c>
      <c r="D9" s="6">
        <v>1544600</v>
      </c>
      <c r="F9" t="s">
        <v>243</v>
      </c>
    </row>
    <row r="10" spans="1:5" ht="12.75">
      <c r="A10" s="17" t="s">
        <v>197</v>
      </c>
      <c r="D10" s="6">
        <f>SUM(D6:D9)</f>
        <v>45000000</v>
      </c>
      <c r="E10" s="42">
        <v>0</v>
      </c>
    </row>
    <row r="11" ht="12" customHeight="1"/>
    <row r="12" spans="1:4" ht="13.5" thickBot="1">
      <c r="A12" t="s">
        <v>91</v>
      </c>
      <c r="D12" s="6">
        <v>24500000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  <row r="14" spans="1:6" ht="12.75">
      <c r="A14" t="s">
        <v>150</v>
      </c>
      <c r="B14">
        <v>4788871</v>
      </c>
      <c r="C14" s="13">
        <v>38197</v>
      </c>
      <c r="D14" s="6">
        <v>1329825</v>
      </c>
      <c r="E14">
        <v>20.25</v>
      </c>
      <c r="F14" t="s">
        <v>274</v>
      </c>
    </row>
    <row r="15" spans="1:6" ht="12.75">
      <c r="A15" t="s">
        <v>151</v>
      </c>
      <c r="B15">
        <v>9387907</v>
      </c>
      <c r="C15" s="13">
        <v>38195</v>
      </c>
      <c r="D15" s="6">
        <v>2018442</v>
      </c>
      <c r="E15">
        <v>20.25</v>
      </c>
      <c r="F15" t="s">
        <v>275</v>
      </c>
    </row>
    <row r="16" spans="1:6" ht="12.75">
      <c r="A16" t="s">
        <v>166</v>
      </c>
      <c r="B16">
        <v>848478</v>
      </c>
      <c r="C16" s="13">
        <v>38189</v>
      </c>
      <c r="D16" s="6">
        <v>5926200</v>
      </c>
      <c r="E16">
        <v>26.03</v>
      </c>
      <c r="F16" t="s">
        <v>243</v>
      </c>
    </row>
    <row r="17" spans="1:6" ht="12.75">
      <c r="A17" t="s">
        <v>173</v>
      </c>
      <c r="B17">
        <v>848478</v>
      </c>
      <c r="C17" s="13">
        <v>38189</v>
      </c>
      <c r="D17" s="6">
        <v>1713600</v>
      </c>
      <c r="E17">
        <v>24.07</v>
      </c>
      <c r="F17" t="s">
        <v>243</v>
      </c>
    </row>
    <row r="18" spans="1:6" ht="12.75">
      <c r="A18" t="s">
        <v>152</v>
      </c>
      <c r="B18">
        <v>9662784</v>
      </c>
      <c r="C18" s="13">
        <v>38196</v>
      </c>
      <c r="D18" s="6">
        <v>2064650</v>
      </c>
      <c r="E18">
        <v>20.25</v>
      </c>
      <c r="F18" t="s">
        <v>272</v>
      </c>
    </row>
    <row r="19" spans="1:6" ht="12.75">
      <c r="A19" t="s">
        <v>152</v>
      </c>
      <c r="B19">
        <v>9662784</v>
      </c>
      <c r="C19" s="13">
        <v>38196</v>
      </c>
      <c r="D19" s="6">
        <v>955570</v>
      </c>
      <c r="E19" s="18" t="s">
        <v>177</v>
      </c>
      <c r="F19" t="s">
        <v>272</v>
      </c>
    </row>
    <row r="20" spans="1:6" ht="12.75">
      <c r="A20" t="s">
        <v>163</v>
      </c>
      <c r="B20">
        <v>8444789</v>
      </c>
      <c r="C20" s="13">
        <v>38271</v>
      </c>
      <c r="D20" s="6">
        <v>1671404</v>
      </c>
      <c r="E20" s="18">
        <v>24.07</v>
      </c>
      <c r="F20" t="s">
        <v>245</v>
      </c>
    </row>
    <row r="21" spans="1:6" ht="12.75">
      <c r="A21" t="s">
        <v>160</v>
      </c>
      <c r="B21">
        <v>8444781</v>
      </c>
      <c r="C21" s="13">
        <v>38268</v>
      </c>
      <c r="D21" s="6">
        <v>835702</v>
      </c>
      <c r="E21" s="18">
        <v>24.07</v>
      </c>
      <c r="F21" t="s">
        <v>245</v>
      </c>
    </row>
    <row r="22" spans="1:5" ht="12.75">
      <c r="A22" t="s">
        <v>326</v>
      </c>
      <c r="D22" s="6">
        <v>6635440</v>
      </c>
      <c r="E22">
        <v>24.07</v>
      </c>
    </row>
    <row r="23" spans="1:6" ht="12.75">
      <c r="A23" t="s">
        <v>152</v>
      </c>
      <c r="B23">
        <v>9663333</v>
      </c>
      <c r="C23" s="13">
        <v>38279</v>
      </c>
      <c r="D23" s="6">
        <v>742560</v>
      </c>
      <c r="E23">
        <v>24.05</v>
      </c>
      <c r="F23" t="s">
        <v>272</v>
      </c>
    </row>
    <row r="24" spans="1:6" ht="12.75">
      <c r="A24" t="s">
        <v>336</v>
      </c>
      <c r="B24">
        <v>8732806</v>
      </c>
      <c r="C24" s="13">
        <v>38275</v>
      </c>
      <c r="D24" s="6">
        <v>1323578</v>
      </c>
      <c r="E24">
        <v>26.03</v>
      </c>
      <c r="F24" t="s">
        <v>265</v>
      </c>
    </row>
    <row r="25" ht="12.75">
      <c r="C25" s="13"/>
    </row>
    <row r="26" spans="1:4" ht="12.75">
      <c r="A26" t="s">
        <v>197</v>
      </c>
      <c r="D26" s="6">
        <f>SUM(D14:D24)</f>
        <v>25216971</v>
      </c>
    </row>
    <row r="27" spans="1:5" ht="12.75">
      <c r="A27" t="s">
        <v>198</v>
      </c>
      <c r="E27" s="41">
        <f>D12-D26</f>
        <v>-716971</v>
      </c>
    </row>
  </sheetData>
  <printOptions/>
  <pageMargins left="0.5511811023622047" right="0.35433070866141736" top="0.984251968503937" bottom="0.984251968503937" header="0.5118110236220472" footer="0.5118110236220472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F22"/>
    </sheetView>
  </sheetViews>
  <sheetFormatPr defaultColWidth="9.140625" defaultRowHeight="12.75"/>
  <cols>
    <col min="1" max="1" width="15.7109375" style="0" bestFit="1" customWidth="1"/>
    <col min="2" max="2" width="12.57421875" style="0" bestFit="1" customWidth="1"/>
    <col min="3" max="3" width="8.140625" style="0" bestFit="1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98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36000000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181</v>
      </c>
      <c r="B6">
        <v>849418</v>
      </c>
      <c r="C6" s="13">
        <v>38212</v>
      </c>
      <c r="D6" s="6">
        <v>49420700</v>
      </c>
      <c r="E6" s="6">
        <f>D3-D6</f>
        <v>-13420700</v>
      </c>
      <c r="F6" t="s">
        <v>243</v>
      </c>
    </row>
    <row r="8" spans="1:4" ht="12.75">
      <c r="A8" t="s">
        <v>250</v>
      </c>
      <c r="D8" s="6">
        <v>5296820</v>
      </c>
    </row>
    <row r="9" spans="1:4" ht="12.75">
      <c r="A9" t="s">
        <v>284</v>
      </c>
      <c r="D9" s="6">
        <v>6579280</v>
      </c>
    </row>
    <row r="10" spans="1:4" ht="12.75">
      <c r="A10" t="s">
        <v>8</v>
      </c>
      <c r="D10" s="6">
        <v>1544600</v>
      </c>
    </row>
    <row r="12" spans="1:6" ht="12.75">
      <c r="A12" t="s">
        <v>357</v>
      </c>
      <c r="B12">
        <v>8444216</v>
      </c>
      <c r="C12" s="13">
        <v>38306</v>
      </c>
      <c r="D12" s="6">
        <v>3603891</v>
      </c>
      <c r="E12">
        <v>72</v>
      </c>
      <c r="F12" t="s">
        <v>245</v>
      </c>
    </row>
    <row r="14" spans="1:4" ht="13.5" thickBot="1">
      <c r="A14" t="s">
        <v>91</v>
      </c>
      <c r="D14" s="6">
        <v>25000000</v>
      </c>
    </row>
    <row r="15" spans="1:4" ht="13.5" thickBot="1">
      <c r="A15" s="8" t="s">
        <v>87</v>
      </c>
      <c r="B15" s="8" t="s">
        <v>88</v>
      </c>
      <c r="C15" s="8" t="s">
        <v>89</v>
      </c>
      <c r="D15" s="12" t="s">
        <v>90</v>
      </c>
    </row>
    <row r="16" spans="1:6" ht="12.75">
      <c r="A16" t="s">
        <v>150</v>
      </c>
      <c r="B16">
        <v>8360518</v>
      </c>
      <c r="C16" s="13">
        <v>38195</v>
      </c>
      <c r="D16" s="6">
        <v>1796210</v>
      </c>
      <c r="E16">
        <v>20.25</v>
      </c>
      <c r="F16" t="s">
        <v>277</v>
      </c>
    </row>
    <row r="17" spans="1:6" ht="12.75">
      <c r="A17" t="s">
        <v>157</v>
      </c>
      <c r="B17">
        <v>3530149</v>
      </c>
      <c r="C17" s="13">
        <v>38189</v>
      </c>
      <c r="D17" s="6">
        <v>862750</v>
      </c>
      <c r="E17">
        <v>24.07</v>
      </c>
      <c r="F17" t="s">
        <v>244</v>
      </c>
    </row>
    <row r="18" spans="1:6" ht="12.75">
      <c r="A18" t="s">
        <v>152</v>
      </c>
      <c r="B18">
        <v>9662784</v>
      </c>
      <c r="C18" s="13">
        <v>38196</v>
      </c>
      <c r="D18" s="6">
        <v>1695750</v>
      </c>
      <c r="E18">
        <v>20.25</v>
      </c>
      <c r="F18" t="s">
        <v>272</v>
      </c>
    </row>
    <row r="19" spans="1:6" ht="12.75">
      <c r="A19" t="s">
        <v>166</v>
      </c>
      <c r="B19">
        <v>848478</v>
      </c>
      <c r="C19" s="13">
        <v>38189</v>
      </c>
      <c r="D19" s="6">
        <v>20206200</v>
      </c>
      <c r="E19">
        <v>26.03</v>
      </c>
      <c r="F19" t="s">
        <v>243</v>
      </c>
    </row>
    <row r="20" spans="1:4" ht="12.75">
      <c r="A20" t="s">
        <v>197</v>
      </c>
      <c r="D20" s="6">
        <f>SUM(D16:D19)</f>
        <v>24560910</v>
      </c>
    </row>
    <row r="21" spans="1:5" ht="12.75">
      <c r="A21" t="s">
        <v>198</v>
      </c>
      <c r="E21" s="41">
        <f>D14-D20</f>
        <v>439090</v>
      </c>
    </row>
    <row r="22" spans="1:6" ht="12.75">
      <c r="A22" t="s">
        <v>370</v>
      </c>
      <c r="B22">
        <v>8750215</v>
      </c>
      <c r="C22" s="13">
        <v>38323</v>
      </c>
      <c r="D22" s="6">
        <v>3957404</v>
      </c>
      <c r="E22">
        <v>20.25</v>
      </c>
      <c r="F22" t="s">
        <v>278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F23"/>
    </sheetView>
  </sheetViews>
  <sheetFormatPr defaultColWidth="9.140625" defaultRowHeight="12.75"/>
  <cols>
    <col min="1" max="1" width="21.5742187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6" max="6" width="10.57421875" style="0" customWidth="1"/>
  </cols>
  <sheetData>
    <row r="1" ht="12.75">
      <c r="A1" t="s">
        <v>100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45000000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181</v>
      </c>
      <c r="B6">
        <v>849519</v>
      </c>
      <c r="C6" s="13">
        <v>38205</v>
      </c>
      <c r="D6" s="6">
        <v>39936400</v>
      </c>
      <c r="E6" s="6">
        <f>D3-D6</f>
        <v>5063600</v>
      </c>
      <c r="F6" t="s">
        <v>243</v>
      </c>
    </row>
    <row r="7" spans="1:6" ht="12.75">
      <c r="A7" s="17" t="s">
        <v>252</v>
      </c>
      <c r="B7">
        <v>849418</v>
      </c>
      <c r="C7" s="13">
        <v>38212</v>
      </c>
      <c r="D7" s="6">
        <v>5063600</v>
      </c>
      <c r="F7" t="s">
        <v>243</v>
      </c>
    </row>
    <row r="8" spans="1:5" ht="12.75">
      <c r="A8" s="17" t="s">
        <v>197</v>
      </c>
      <c r="D8" s="6">
        <f>SUM(D6:D7)</f>
        <v>45000000</v>
      </c>
      <c r="E8" s="42">
        <v>0</v>
      </c>
    </row>
    <row r="9" ht="14.25" customHeight="1"/>
    <row r="10" spans="1:4" ht="13.5" thickBot="1">
      <c r="A10" t="s">
        <v>91</v>
      </c>
      <c r="D10" s="6">
        <v>24000000</v>
      </c>
    </row>
    <row r="11" spans="1:4" ht="13.5" thickBot="1">
      <c r="A11" s="8" t="s">
        <v>87</v>
      </c>
      <c r="B11" s="8" t="s">
        <v>88</v>
      </c>
      <c r="C11" s="8" t="s">
        <v>89</v>
      </c>
      <c r="D11" s="12" t="s">
        <v>90</v>
      </c>
    </row>
    <row r="12" spans="1:6" ht="12.75">
      <c r="A12" t="s">
        <v>150</v>
      </c>
      <c r="B12">
        <v>4788871</v>
      </c>
      <c r="C12" s="13">
        <v>38197</v>
      </c>
      <c r="D12" s="6">
        <v>1329825</v>
      </c>
      <c r="E12">
        <v>20.25</v>
      </c>
      <c r="F12" t="s">
        <v>274</v>
      </c>
    </row>
    <row r="13" spans="1:6" ht="12.75">
      <c r="A13" t="s">
        <v>166</v>
      </c>
      <c r="B13">
        <v>848478</v>
      </c>
      <c r="C13" s="13">
        <v>38189</v>
      </c>
      <c r="D13" s="6">
        <v>7639800</v>
      </c>
      <c r="E13">
        <v>26.03</v>
      </c>
      <c r="F13" t="s">
        <v>243</v>
      </c>
    </row>
    <row r="14" spans="1:6" ht="12.75">
      <c r="A14" t="s">
        <v>173</v>
      </c>
      <c r="B14">
        <v>848478</v>
      </c>
      <c r="C14" s="13">
        <v>38189</v>
      </c>
      <c r="D14" s="6">
        <v>5140800</v>
      </c>
      <c r="E14">
        <v>24.07</v>
      </c>
      <c r="F14" t="s">
        <v>243</v>
      </c>
    </row>
    <row r="15" spans="1:6" ht="12.75">
      <c r="A15" t="s">
        <v>152</v>
      </c>
      <c r="B15">
        <v>9662784</v>
      </c>
      <c r="C15" s="13">
        <v>38196</v>
      </c>
      <c r="D15" s="6">
        <v>2064650</v>
      </c>
      <c r="E15">
        <v>20.25</v>
      </c>
      <c r="F15" t="s">
        <v>272</v>
      </c>
    </row>
    <row r="16" spans="1:6" ht="12.75">
      <c r="A16" t="s">
        <v>152</v>
      </c>
      <c r="B16">
        <v>9662784</v>
      </c>
      <c r="C16" s="13">
        <v>38196</v>
      </c>
      <c r="D16" s="6">
        <v>456960</v>
      </c>
      <c r="E16" s="18" t="s">
        <v>177</v>
      </c>
      <c r="F16" t="s">
        <v>272</v>
      </c>
    </row>
    <row r="17" spans="1:6" ht="12.75">
      <c r="A17" t="s">
        <v>151</v>
      </c>
      <c r="B17">
        <v>6727582</v>
      </c>
      <c r="C17" s="13">
        <v>38226</v>
      </c>
      <c r="D17" s="6">
        <v>2677500</v>
      </c>
      <c r="E17">
        <v>20.25</v>
      </c>
      <c r="F17" t="s">
        <v>262</v>
      </c>
    </row>
    <row r="18" spans="1:6" ht="12.75">
      <c r="A18" t="s">
        <v>317</v>
      </c>
      <c r="B18">
        <v>8444781</v>
      </c>
      <c r="C18" s="13">
        <v>38268</v>
      </c>
      <c r="D18" s="6">
        <v>1671404</v>
      </c>
      <c r="E18">
        <v>24.07</v>
      </c>
      <c r="F18" t="s">
        <v>245</v>
      </c>
    </row>
    <row r="19" spans="1:4" ht="12.75">
      <c r="A19" t="s">
        <v>152</v>
      </c>
      <c r="B19">
        <v>9663333</v>
      </c>
      <c r="C19" s="13">
        <v>38279</v>
      </c>
      <c r="D19" s="6">
        <v>716380</v>
      </c>
    </row>
    <row r="20" spans="1:6" ht="12.75">
      <c r="A20" t="s">
        <v>336</v>
      </c>
      <c r="B20">
        <v>8732806</v>
      </c>
      <c r="C20" s="13">
        <v>38275</v>
      </c>
      <c r="D20" s="6">
        <v>1323578</v>
      </c>
      <c r="E20">
        <v>26.03</v>
      </c>
      <c r="F20" t="s">
        <v>265</v>
      </c>
    </row>
    <row r="21" spans="1:4" ht="12.75">
      <c r="A21" t="s">
        <v>197</v>
      </c>
      <c r="D21" s="6">
        <f>SUM(D12:D20)</f>
        <v>23020897</v>
      </c>
    </row>
    <row r="22" spans="1:5" ht="12.75">
      <c r="A22" t="s">
        <v>198</v>
      </c>
      <c r="E22" s="41">
        <f>D10-D21</f>
        <v>979103</v>
      </c>
    </row>
  </sheetData>
  <printOptions/>
  <pageMargins left="0.5511811023622047" right="0.35433070866141736" top="0.984251968503937" bottom="0.984251968503937" header="0.5118110236220472" footer="0.5118110236220472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F22"/>
    </sheetView>
  </sheetViews>
  <sheetFormatPr defaultColWidth="9.140625" defaultRowHeight="12.75"/>
  <cols>
    <col min="1" max="1" width="22.710937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101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75000000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298</v>
      </c>
      <c r="B6">
        <v>6182016</v>
      </c>
      <c r="C6" s="13">
        <v>38265</v>
      </c>
      <c r="D6" s="6">
        <v>29923389</v>
      </c>
      <c r="F6" t="s">
        <v>301</v>
      </c>
    </row>
    <row r="7" spans="1:6" ht="12.75">
      <c r="A7" s="17" t="s">
        <v>300</v>
      </c>
      <c r="B7">
        <v>6479920</v>
      </c>
      <c r="C7" s="13">
        <v>38271</v>
      </c>
      <c r="D7" s="6">
        <v>42020078</v>
      </c>
      <c r="F7" t="s">
        <v>295</v>
      </c>
    </row>
    <row r="8" spans="1:4" ht="12.75">
      <c r="A8" s="17" t="s">
        <v>197</v>
      </c>
      <c r="D8" s="6">
        <f>SUM(D6:D7)</f>
        <v>71943467</v>
      </c>
    </row>
    <row r="9" spans="1:5" ht="12.75">
      <c r="A9" s="17" t="s">
        <v>198</v>
      </c>
      <c r="E9" s="41">
        <f>D3-D8</f>
        <v>3056533</v>
      </c>
    </row>
    <row r="11" spans="1:4" ht="13.5" thickBot="1">
      <c r="A11" t="s">
        <v>91</v>
      </c>
      <c r="D11" s="6">
        <v>40000000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166</v>
      </c>
      <c r="B13">
        <v>848478</v>
      </c>
      <c r="C13" s="13">
        <v>38189</v>
      </c>
      <c r="D13" s="6">
        <v>1987300</v>
      </c>
      <c r="E13">
        <v>26.03</v>
      </c>
      <c r="F13" t="s">
        <v>243</v>
      </c>
    </row>
    <row r="14" spans="1:6" ht="12.75">
      <c r="A14" t="s">
        <v>151</v>
      </c>
      <c r="B14">
        <v>6727431</v>
      </c>
      <c r="C14" s="13">
        <v>38195</v>
      </c>
      <c r="D14" s="6">
        <v>904341</v>
      </c>
      <c r="E14">
        <v>20.25</v>
      </c>
      <c r="F14" t="s">
        <v>262</v>
      </c>
    </row>
    <row r="15" spans="1:6" ht="12.75">
      <c r="A15" t="s">
        <v>151</v>
      </c>
      <c r="B15">
        <v>6727431</v>
      </c>
      <c r="C15" s="13">
        <v>38195</v>
      </c>
      <c r="D15" s="6">
        <v>390343</v>
      </c>
      <c r="E15">
        <v>20.25</v>
      </c>
      <c r="F15" t="s">
        <v>262</v>
      </c>
    </row>
    <row r="16" spans="1:6" ht="12.75">
      <c r="A16" t="s">
        <v>151</v>
      </c>
      <c r="B16">
        <v>9387907</v>
      </c>
      <c r="C16" s="13">
        <v>38195</v>
      </c>
      <c r="D16" s="6">
        <v>2018442</v>
      </c>
      <c r="E16">
        <v>20.25</v>
      </c>
      <c r="F16" t="s">
        <v>275</v>
      </c>
    </row>
    <row r="17" spans="1:6" ht="12.75">
      <c r="A17" t="s">
        <v>298</v>
      </c>
      <c r="B17">
        <v>6182016</v>
      </c>
      <c r="C17" s="13">
        <v>38265</v>
      </c>
      <c r="D17" s="6">
        <v>13467974</v>
      </c>
      <c r="E17">
        <v>26.03</v>
      </c>
      <c r="F17" t="s">
        <v>301</v>
      </c>
    </row>
    <row r="18" spans="1:6" ht="12.75">
      <c r="A18" t="s">
        <v>299</v>
      </c>
      <c r="B18">
        <v>6479920</v>
      </c>
      <c r="C18" s="13">
        <v>38271</v>
      </c>
      <c r="D18" s="6">
        <v>8080784</v>
      </c>
      <c r="E18">
        <v>26.03</v>
      </c>
      <c r="F18" t="s">
        <v>295</v>
      </c>
    </row>
    <row r="19" spans="1:6" ht="12.75">
      <c r="A19" t="s">
        <v>180</v>
      </c>
      <c r="B19">
        <v>6921588</v>
      </c>
      <c r="C19" s="13">
        <v>38264</v>
      </c>
      <c r="D19" s="6">
        <v>1988490</v>
      </c>
      <c r="E19">
        <v>24.07</v>
      </c>
      <c r="F19" t="s">
        <v>263</v>
      </c>
    </row>
    <row r="20" spans="1:6" ht="12.75">
      <c r="A20" t="s">
        <v>331</v>
      </c>
      <c r="B20" t="s">
        <v>329</v>
      </c>
      <c r="C20" s="13">
        <v>38258</v>
      </c>
      <c r="D20" s="6">
        <v>3960350</v>
      </c>
      <c r="E20">
        <v>24.07</v>
      </c>
      <c r="F20" t="s">
        <v>330</v>
      </c>
    </row>
    <row r="21" spans="1:4" ht="12.75">
      <c r="A21" t="s">
        <v>197</v>
      </c>
      <c r="D21" s="6">
        <f>SUM(D13:D20)</f>
        <v>32798024</v>
      </c>
    </row>
    <row r="22" spans="1:5" ht="12.75">
      <c r="A22" t="s">
        <v>198</v>
      </c>
      <c r="E22" s="41">
        <f>D11-D21</f>
        <v>7201976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3"/>
    </sheetView>
  </sheetViews>
  <sheetFormatPr defaultColWidth="9.140625" defaultRowHeight="12.75"/>
  <cols>
    <col min="1" max="1" width="22.7109375" style="0" bestFit="1" customWidth="1"/>
    <col min="2" max="2" width="12.57421875" style="0" bestFit="1" customWidth="1"/>
    <col min="3" max="3" width="8.140625" style="0" bestFit="1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199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25000000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242</v>
      </c>
      <c r="B6">
        <v>8444218</v>
      </c>
      <c r="C6" s="13">
        <v>38306</v>
      </c>
      <c r="D6" s="6">
        <v>3603891</v>
      </c>
      <c r="E6">
        <v>72</v>
      </c>
      <c r="F6" t="s">
        <v>245</v>
      </c>
    </row>
    <row r="7" spans="1:6" ht="12.75">
      <c r="A7" s="17" t="s">
        <v>361</v>
      </c>
      <c r="B7">
        <v>3732943</v>
      </c>
      <c r="C7" s="13">
        <v>38296</v>
      </c>
      <c r="D7" s="6">
        <v>14744100</v>
      </c>
      <c r="E7">
        <v>72</v>
      </c>
      <c r="F7" t="s">
        <v>243</v>
      </c>
    </row>
    <row r="8" spans="1:6" ht="12.75">
      <c r="A8" s="17" t="s">
        <v>376</v>
      </c>
      <c r="B8">
        <v>1164182</v>
      </c>
      <c r="C8" s="13">
        <v>38337</v>
      </c>
      <c r="D8" s="6">
        <v>3709801</v>
      </c>
      <c r="E8">
        <v>72</v>
      </c>
      <c r="F8" t="s">
        <v>377</v>
      </c>
    </row>
    <row r="10" spans="1:4" ht="13.5" thickBot="1">
      <c r="A10" t="s">
        <v>91</v>
      </c>
      <c r="D10" s="6">
        <v>5000000</v>
      </c>
    </row>
    <row r="11" spans="1:4" ht="13.5" thickBot="1">
      <c r="A11" s="8" t="s">
        <v>87</v>
      </c>
      <c r="B11" s="8" t="s">
        <v>88</v>
      </c>
      <c r="C11" s="8" t="s">
        <v>89</v>
      </c>
      <c r="D11" s="12" t="s">
        <v>90</v>
      </c>
    </row>
    <row r="12" spans="1:6" ht="12.75">
      <c r="A12" t="s">
        <v>151</v>
      </c>
      <c r="B12">
        <v>9387907</v>
      </c>
      <c r="C12" s="13">
        <v>38195</v>
      </c>
      <c r="D12" s="6">
        <v>1083104</v>
      </c>
      <c r="E12">
        <v>20.25</v>
      </c>
      <c r="F12" t="s">
        <v>275</v>
      </c>
    </row>
    <row r="13" spans="1:6" ht="12.75">
      <c r="A13" t="s">
        <v>151</v>
      </c>
      <c r="B13">
        <v>4685608</v>
      </c>
      <c r="C13" s="13">
        <v>38268</v>
      </c>
      <c r="D13" s="6">
        <v>574770</v>
      </c>
      <c r="E13">
        <v>25</v>
      </c>
      <c r="F13" t="s">
        <v>334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F22"/>
    </sheetView>
  </sheetViews>
  <sheetFormatPr defaultColWidth="9.140625" defaultRowHeight="12.75"/>
  <cols>
    <col min="1" max="1" width="18.14062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5" max="5" width="9.7109375" style="0" bestFit="1" customWidth="1"/>
    <col min="6" max="6" width="14.7109375" style="0" bestFit="1" customWidth="1"/>
  </cols>
  <sheetData>
    <row r="1" ht="12.75">
      <c r="A1" t="s">
        <v>102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45000000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184</v>
      </c>
      <c r="B6">
        <v>849519</v>
      </c>
      <c r="C6" s="13">
        <v>38205</v>
      </c>
      <c r="D6" s="6">
        <v>48099800</v>
      </c>
      <c r="E6">
        <v>72</v>
      </c>
      <c r="F6" t="s">
        <v>243</v>
      </c>
    </row>
    <row r="7" spans="1:5" ht="12.75">
      <c r="A7" s="17" t="s">
        <v>198</v>
      </c>
      <c r="E7" s="6">
        <f>D3-D6</f>
        <v>-3099800</v>
      </c>
    </row>
    <row r="8" spans="1:4" ht="12.75">
      <c r="A8" s="17" t="s">
        <v>8</v>
      </c>
      <c r="D8" s="6">
        <v>3099800</v>
      </c>
    </row>
    <row r="12" spans="1:4" ht="13.5" thickBot="1">
      <c r="A12" t="s">
        <v>91</v>
      </c>
      <c r="D12" s="6">
        <v>20000000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  <row r="14" spans="1:6" ht="12.75">
      <c r="A14" t="s">
        <v>151</v>
      </c>
      <c r="B14">
        <v>9387907</v>
      </c>
      <c r="C14" s="13">
        <v>38195</v>
      </c>
      <c r="D14" s="6">
        <v>2018442</v>
      </c>
      <c r="F14" t="s">
        <v>275</v>
      </c>
    </row>
    <row r="15" spans="1:6" ht="12.75">
      <c r="A15" t="s">
        <v>151</v>
      </c>
      <c r="B15">
        <v>9387907</v>
      </c>
      <c r="C15" s="13">
        <v>38195</v>
      </c>
      <c r="D15" s="6">
        <v>2142000</v>
      </c>
      <c r="F15" t="s">
        <v>275</v>
      </c>
    </row>
    <row r="16" spans="1:6" ht="12.75">
      <c r="A16" t="s">
        <v>166</v>
      </c>
      <c r="B16">
        <v>848478</v>
      </c>
      <c r="C16" s="13">
        <v>38189</v>
      </c>
      <c r="D16" s="6">
        <v>11459700</v>
      </c>
      <c r="E16">
        <v>26.03</v>
      </c>
      <c r="F16" t="s">
        <v>243</v>
      </c>
    </row>
    <row r="17" spans="1:6" ht="12.75">
      <c r="A17" t="s">
        <v>173</v>
      </c>
      <c r="B17">
        <v>848478</v>
      </c>
      <c r="C17" s="13">
        <v>38189</v>
      </c>
      <c r="D17" s="6">
        <v>1703600</v>
      </c>
      <c r="E17">
        <v>24.07</v>
      </c>
      <c r="F17" t="s">
        <v>243</v>
      </c>
    </row>
    <row r="18" spans="1:6" ht="12.75">
      <c r="A18" t="s">
        <v>152</v>
      </c>
      <c r="B18">
        <v>9662784</v>
      </c>
      <c r="C18" s="13">
        <v>38196</v>
      </c>
      <c r="D18" s="6">
        <v>474810</v>
      </c>
      <c r="E18">
        <v>20.25</v>
      </c>
      <c r="F18" t="s">
        <v>272</v>
      </c>
    </row>
    <row r="19" spans="1:6" ht="12.75">
      <c r="A19" t="s">
        <v>152</v>
      </c>
      <c r="B19">
        <v>9663333</v>
      </c>
      <c r="C19" s="13">
        <v>38279</v>
      </c>
      <c r="D19" s="6">
        <v>1031730</v>
      </c>
      <c r="E19">
        <v>24.05</v>
      </c>
      <c r="F19" t="s">
        <v>272</v>
      </c>
    </row>
    <row r="20" spans="1:6" ht="12.75">
      <c r="A20" t="s">
        <v>164</v>
      </c>
      <c r="B20">
        <v>8444781</v>
      </c>
      <c r="C20" s="13">
        <v>38268</v>
      </c>
      <c r="D20" s="6">
        <v>835702</v>
      </c>
      <c r="E20">
        <v>24.07</v>
      </c>
      <c r="F20" t="s">
        <v>245</v>
      </c>
    </row>
    <row r="21" spans="1:4" ht="12.75">
      <c r="A21" t="s">
        <v>197</v>
      </c>
      <c r="D21" s="6">
        <f>SUM(D14:D20)</f>
        <v>19665984</v>
      </c>
    </row>
    <row r="22" spans="1:5" ht="12.75">
      <c r="A22" t="s">
        <v>198</v>
      </c>
      <c r="E22" s="41">
        <f>D12-D21</f>
        <v>334016</v>
      </c>
    </row>
  </sheetData>
  <printOptions/>
  <pageMargins left="0.5511811023622047" right="0.35433070866141736" top="0.984251968503937" bottom="0.984251968503937" header="0.5118110236220472" footer="0.5118110236220472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F18"/>
    </sheetView>
  </sheetViews>
  <sheetFormatPr defaultColWidth="9.140625" defaultRowHeight="12.75"/>
  <cols>
    <col min="1" max="1" width="22.710937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103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30000000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5" ht="12.75">
      <c r="A6" s="17" t="s">
        <v>311</v>
      </c>
      <c r="B6">
        <v>8732806</v>
      </c>
      <c r="C6" s="13">
        <v>38275</v>
      </c>
      <c r="D6" s="6">
        <v>30642216</v>
      </c>
      <c r="E6" t="s">
        <v>265</v>
      </c>
    </row>
    <row r="7" ht="12.75">
      <c r="E7" s="41">
        <f>D3-D6</f>
        <v>-642216</v>
      </c>
    </row>
    <row r="12" spans="1:4" ht="13.5" thickBot="1">
      <c r="A12" t="s">
        <v>91</v>
      </c>
      <c r="D12" s="6">
        <v>5000000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  <row r="14" spans="1:6" ht="12.75">
      <c r="A14" t="s">
        <v>312</v>
      </c>
      <c r="B14">
        <v>6479918</v>
      </c>
      <c r="C14" s="13">
        <v>38268</v>
      </c>
      <c r="D14" s="6">
        <v>1468448</v>
      </c>
      <c r="E14">
        <v>26.03</v>
      </c>
      <c r="F14" t="s">
        <v>295</v>
      </c>
    </row>
    <row r="15" spans="1:4" ht="12.75">
      <c r="A15" t="s">
        <v>333</v>
      </c>
      <c r="B15">
        <v>6377705</v>
      </c>
      <c r="C15" s="13">
        <v>38267</v>
      </c>
      <c r="D15" s="6">
        <v>453687</v>
      </c>
    </row>
    <row r="16" spans="1:4" ht="12.75">
      <c r="A16" t="s">
        <v>333</v>
      </c>
      <c r="B16">
        <v>4685606</v>
      </c>
      <c r="C16" s="13">
        <v>38268</v>
      </c>
      <c r="D16" s="6">
        <v>1801660</v>
      </c>
    </row>
    <row r="17" spans="1:5" ht="12.75">
      <c r="A17" t="s">
        <v>61</v>
      </c>
      <c r="D17" s="6">
        <f>SUM(D14:D16)</f>
        <v>3723795</v>
      </c>
      <c r="E17" s="6"/>
    </row>
    <row r="18" ht="12.75">
      <c r="E18" s="41">
        <f>D12-D17</f>
        <v>1276205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F16"/>
    </sheetView>
  </sheetViews>
  <sheetFormatPr defaultColWidth="9.140625" defaultRowHeight="12.75"/>
  <cols>
    <col min="1" max="1" width="22.710937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6" max="6" width="14.7109375" style="0" bestFit="1" customWidth="1"/>
  </cols>
  <sheetData>
    <row r="1" ht="12.75">
      <c r="A1" t="s">
        <v>104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53400000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181</v>
      </c>
      <c r="B6">
        <v>849418</v>
      </c>
      <c r="C6" s="13">
        <v>38212</v>
      </c>
      <c r="D6" s="6">
        <v>49420700</v>
      </c>
      <c r="E6" s="6">
        <v>72</v>
      </c>
      <c r="F6" t="s">
        <v>243</v>
      </c>
    </row>
    <row r="7" spans="1:6" ht="12.75">
      <c r="A7" s="17" t="s">
        <v>242</v>
      </c>
      <c r="B7">
        <v>849424</v>
      </c>
      <c r="C7" s="13">
        <v>38212</v>
      </c>
      <c r="D7" s="6">
        <v>3546200</v>
      </c>
      <c r="E7">
        <v>72</v>
      </c>
      <c r="F7" t="s">
        <v>243</v>
      </c>
    </row>
    <row r="8" spans="1:5" ht="12.75">
      <c r="A8" s="17" t="s">
        <v>197</v>
      </c>
      <c r="D8" s="6">
        <f>SUM(D6:D7)</f>
        <v>52966900</v>
      </c>
      <c r="E8" s="41">
        <f>D3-D8</f>
        <v>433100</v>
      </c>
    </row>
    <row r="12" spans="1:4" ht="13.5" thickBot="1">
      <c r="A12" t="s">
        <v>91</v>
      </c>
      <c r="D12" s="6">
        <v>9000000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  <row r="14" spans="1:6" ht="12.75">
      <c r="A14" t="s">
        <v>166</v>
      </c>
      <c r="B14">
        <v>848478</v>
      </c>
      <c r="C14" s="13">
        <v>38189</v>
      </c>
      <c r="D14" s="6">
        <v>6283200</v>
      </c>
      <c r="E14">
        <v>26.03</v>
      </c>
      <c r="F14" t="s">
        <v>243</v>
      </c>
    </row>
    <row r="15" ht="12.75">
      <c r="C15" s="13"/>
    </row>
    <row r="16" spans="1:5" ht="12.75">
      <c r="A16" t="s">
        <v>198</v>
      </c>
      <c r="E16" s="41">
        <f>D12-D14</f>
        <v>2716800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2"/>
  <sheetViews>
    <sheetView workbookViewId="0" topLeftCell="A1">
      <selection activeCell="B26" sqref="B26"/>
    </sheetView>
  </sheetViews>
  <sheetFormatPr defaultColWidth="9.140625" defaultRowHeight="12.75"/>
  <cols>
    <col min="1" max="1" width="18.421875" style="0" bestFit="1" customWidth="1"/>
    <col min="2" max="2" width="12.7109375" style="6" bestFit="1" customWidth="1"/>
    <col min="3" max="3" width="10.140625" style="6" bestFit="1" customWidth="1"/>
    <col min="4" max="4" width="9.140625" style="6" customWidth="1"/>
  </cols>
  <sheetData>
    <row r="4" spans="1:3" ht="12.75">
      <c r="A4" t="s">
        <v>23</v>
      </c>
      <c r="B4" s="6">
        <v>37500000</v>
      </c>
      <c r="C4" s="6">
        <v>41233500</v>
      </c>
    </row>
    <row r="5" spans="1:3" ht="12.75">
      <c r="A5" t="s">
        <v>71</v>
      </c>
      <c r="B5" s="6">
        <v>53400000</v>
      </c>
      <c r="C5" s="6">
        <v>48730500</v>
      </c>
    </row>
    <row r="6" spans="1:3" ht="12.75">
      <c r="A6" t="s">
        <v>8</v>
      </c>
      <c r="B6" s="6">
        <v>45000000</v>
      </c>
      <c r="C6" s="6">
        <v>39936400</v>
      </c>
    </row>
    <row r="7" spans="1:3" ht="12.75">
      <c r="A7" t="s">
        <v>9</v>
      </c>
      <c r="B7" s="6">
        <v>45000000</v>
      </c>
      <c r="C7" s="6">
        <v>39936400</v>
      </c>
    </row>
    <row r="8" spans="1:3" ht="12.75">
      <c r="A8" t="s">
        <v>7</v>
      </c>
      <c r="B8" s="6">
        <v>36000000</v>
      </c>
      <c r="C8" s="6">
        <v>48730500</v>
      </c>
    </row>
    <row r="9" spans="1:3" ht="12.75">
      <c r="A9" t="s">
        <v>72</v>
      </c>
      <c r="B9" s="6">
        <v>39000000</v>
      </c>
      <c r="C9" s="6">
        <v>33703180</v>
      </c>
    </row>
    <row r="10" spans="1:3" ht="12.75">
      <c r="A10" t="s">
        <v>73</v>
      </c>
      <c r="B10" s="6">
        <v>12000000</v>
      </c>
      <c r="C10" s="6">
        <v>15860320</v>
      </c>
    </row>
    <row r="11" spans="1:3" ht="12.75">
      <c r="A11" t="s">
        <v>74</v>
      </c>
      <c r="B11" s="6">
        <v>15000000</v>
      </c>
      <c r="C11" s="6">
        <v>23466800</v>
      </c>
    </row>
    <row r="12" spans="1:2" ht="12.75">
      <c r="A12" t="s">
        <v>46</v>
      </c>
      <c r="B12" s="6">
        <v>12000000</v>
      </c>
    </row>
    <row r="13" spans="1:3" ht="12.75">
      <c r="A13" t="s">
        <v>25</v>
      </c>
      <c r="B13" s="6">
        <v>33000000</v>
      </c>
      <c r="C13" s="6">
        <v>23304960</v>
      </c>
    </row>
    <row r="14" spans="1:3" ht="12.75">
      <c r="A14" t="s">
        <v>75</v>
      </c>
      <c r="B14" s="6">
        <v>18000000</v>
      </c>
      <c r="C14" s="6">
        <v>17155040</v>
      </c>
    </row>
    <row r="15" spans="1:3" ht="12.75">
      <c r="A15" t="s">
        <v>76</v>
      </c>
      <c r="B15" s="6">
        <v>18000000</v>
      </c>
      <c r="C15" s="6">
        <v>17155040</v>
      </c>
    </row>
    <row r="16" spans="1:3" ht="12.75">
      <c r="A16" t="s">
        <v>77</v>
      </c>
      <c r="B16" s="6">
        <v>18000000</v>
      </c>
      <c r="C16" s="6">
        <v>17155040</v>
      </c>
    </row>
    <row r="17" spans="1:3" ht="12.75">
      <c r="A17" t="s">
        <v>78</v>
      </c>
      <c r="C17" s="6">
        <v>19137580</v>
      </c>
    </row>
    <row r="18" spans="1:3" ht="12.75">
      <c r="A18" t="s">
        <v>12</v>
      </c>
      <c r="B18" s="6">
        <v>45000000</v>
      </c>
      <c r="C18" s="6">
        <v>48099800</v>
      </c>
    </row>
    <row r="19" spans="1:3" ht="12.75">
      <c r="A19" t="s">
        <v>79</v>
      </c>
      <c r="B19" s="6">
        <v>22000000</v>
      </c>
      <c r="C19" s="6">
        <v>19492200</v>
      </c>
    </row>
    <row r="20" spans="1:3" ht="12.75">
      <c r="A20" t="s">
        <v>41</v>
      </c>
      <c r="B20" s="6">
        <v>15000000</v>
      </c>
      <c r="C20" s="6">
        <v>21788900</v>
      </c>
    </row>
    <row r="21" spans="1:2" ht="12.75">
      <c r="A21" t="s">
        <v>80</v>
      </c>
      <c r="B21" s="6">
        <v>9000000</v>
      </c>
    </row>
    <row r="22" spans="1:3" ht="12.75">
      <c r="A22" t="s">
        <v>81</v>
      </c>
      <c r="B22" s="6">
        <v>30000000</v>
      </c>
      <c r="C22" s="6">
        <v>29595300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:F24"/>
    </sheetView>
  </sheetViews>
  <sheetFormatPr defaultColWidth="9.140625" defaultRowHeight="12.75"/>
  <cols>
    <col min="1" max="1" width="22.7109375" style="0" bestFit="1" customWidth="1"/>
    <col min="2" max="2" width="15.7109375" style="0" bestFit="1" customWidth="1"/>
    <col min="3" max="3" width="8.140625" style="0" bestFit="1" customWidth="1"/>
    <col min="4" max="4" width="10.140625" style="6" bestFit="1" customWidth="1"/>
    <col min="6" max="6" width="10.57421875" style="0" customWidth="1"/>
  </cols>
  <sheetData>
    <row r="1" ht="12.75">
      <c r="A1" t="s">
        <v>105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27000000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190</v>
      </c>
      <c r="B6">
        <v>3546205</v>
      </c>
      <c r="C6" s="13">
        <v>38205</v>
      </c>
      <c r="D6" s="6">
        <v>19383329</v>
      </c>
      <c r="E6">
        <v>72</v>
      </c>
      <c r="F6" t="s">
        <v>244</v>
      </c>
    </row>
    <row r="7" spans="1:6" ht="12.75">
      <c r="A7" s="17" t="s">
        <v>192</v>
      </c>
      <c r="B7">
        <v>849519</v>
      </c>
      <c r="C7" s="13">
        <v>38205</v>
      </c>
      <c r="D7" s="6">
        <v>3546200</v>
      </c>
      <c r="E7">
        <v>72</v>
      </c>
      <c r="F7" t="s">
        <v>243</v>
      </c>
    </row>
    <row r="8" spans="1:6" ht="12.75">
      <c r="A8" s="17" t="s">
        <v>159</v>
      </c>
      <c r="B8">
        <v>8444781</v>
      </c>
      <c r="C8" s="13">
        <v>38268</v>
      </c>
      <c r="D8" s="6">
        <v>3171489</v>
      </c>
      <c r="E8">
        <v>72</v>
      </c>
      <c r="F8" t="s">
        <v>245</v>
      </c>
    </row>
    <row r="9" spans="1:4" ht="12.75">
      <c r="A9" s="17" t="s">
        <v>197</v>
      </c>
      <c r="D9" s="6">
        <f>SUM(D6:D8)</f>
        <v>26101018</v>
      </c>
    </row>
    <row r="10" spans="1:5" ht="12.75">
      <c r="A10" s="17" t="s">
        <v>198</v>
      </c>
      <c r="E10" s="41">
        <f>D3-D9</f>
        <v>898982</v>
      </c>
    </row>
    <row r="13" spans="1:4" ht="13.5" thickBot="1">
      <c r="A13" t="s">
        <v>91</v>
      </c>
      <c r="D13" s="6">
        <v>23000000</v>
      </c>
    </row>
    <row r="14" spans="1:4" ht="13.5" thickBot="1">
      <c r="A14" s="8" t="s">
        <v>87</v>
      </c>
      <c r="B14" s="8" t="s">
        <v>88</v>
      </c>
      <c r="C14" s="8" t="s">
        <v>89</v>
      </c>
      <c r="D14" s="12" t="s">
        <v>90</v>
      </c>
    </row>
    <row r="15" spans="1:6" ht="12.75">
      <c r="A15" t="s">
        <v>151</v>
      </c>
      <c r="B15">
        <v>6727431</v>
      </c>
      <c r="C15" s="13">
        <v>38195</v>
      </c>
      <c r="D15" s="6">
        <v>3689000</v>
      </c>
      <c r="E15">
        <v>20.25</v>
      </c>
      <c r="F15" t="s">
        <v>262</v>
      </c>
    </row>
    <row r="16" spans="1:6" ht="12.75">
      <c r="A16" t="s">
        <v>151</v>
      </c>
      <c r="B16">
        <v>9387907</v>
      </c>
      <c r="C16" s="13">
        <v>38195</v>
      </c>
      <c r="D16" s="6">
        <v>2166205</v>
      </c>
      <c r="E16">
        <v>20.25</v>
      </c>
      <c r="F16" t="s">
        <v>275</v>
      </c>
    </row>
    <row r="17" spans="1:6" ht="12.75">
      <c r="A17" t="s">
        <v>150</v>
      </c>
      <c r="B17">
        <v>8360518</v>
      </c>
      <c r="C17" s="13">
        <v>38195</v>
      </c>
      <c r="D17" s="6">
        <v>1347157</v>
      </c>
      <c r="E17">
        <v>20.25</v>
      </c>
      <c r="F17" t="s">
        <v>277</v>
      </c>
    </row>
    <row r="18" spans="1:6" ht="12.75">
      <c r="A18" t="s">
        <v>152</v>
      </c>
      <c r="B18" t="s">
        <v>153</v>
      </c>
      <c r="C18" s="13">
        <v>38191</v>
      </c>
      <c r="D18" s="6">
        <v>4624340</v>
      </c>
      <c r="E18">
        <v>20.25</v>
      </c>
      <c r="F18" t="s">
        <v>278</v>
      </c>
    </row>
    <row r="19" spans="1:6" ht="12.75">
      <c r="A19" t="s">
        <v>152</v>
      </c>
      <c r="B19" t="s">
        <v>153</v>
      </c>
      <c r="C19" s="13">
        <v>38191</v>
      </c>
      <c r="D19" s="6">
        <v>4509898</v>
      </c>
      <c r="E19" s="18" t="s">
        <v>178</v>
      </c>
      <c r="F19" t="s">
        <v>278</v>
      </c>
    </row>
    <row r="20" spans="1:6" ht="12.75">
      <c r="A20" t="s">
        <v>166</v>
      </c>
      <c r="B20">
        <v>848478</v>
      </c>
      <c r="C20" s="13">
        <v>38189</v>
      </c>
      <c r="D20" s="6">
        <v>2308600</v>
      </c>
      <c r="E20">
        <v>26.03</v>
      </c>
      <c r="F20" t="s">
        <v>243</v>
      </c>
    </row>
    <row r="21" spans="1:6" ht="12.75">
      <c r="A21" t="s">
        <v>151</v>
      </c>
      <c r="B21">
        <v>4685608</v>
      </c>
      <c r="C21" s="13">
        <v>38268</v>
      </c>
      <c r="D21" s="6">
        <v>1380400</v>
      </c>
      <c r="E21">
        <v>25</v>
      </c>
      <c r="F21" t="s">
        <v>334</v>
      </c>
    </row>
    <row r="22" ht="12.75">
      <c r="C22" s="13"/>
    </row>
    <row r="23" spans="1:4" ht="12.75">
      <c r="A23" t="s">
        <v>197</v>
      </c>
      <c r="D23" s="6">
        <f>SUM(D15:D21)</f>
        <v>20025600</v>
      </c>
    </row>
    <row r="24" spans="1:5" ht="12.75">
      <c r="A24" t="s">
        <v>198</v>
      </c>
      <c r="E24" s="41">
        <f>D13-D23</f>
        <v>2974400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D14"/>
    </sheetView>
  </sheetViews>
  <sheetFormatPr defaultColWidth="9.140625" defaultRowHeight="12.75"/>
  <cols>
    <col min="1" max="1" width="22.710937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106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45000000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2" spans="1:4" ht="13.5" thickBot="1">
      <c r="A12" t="s">
        <v>91</v>
      </c>
      <c r="D12" s="6">
        <v>40000000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5"/>
    </sheetView>
  </sheetViews>
  <sheetFormatPr defaultColWidth="9.140625" defaultRowHeight="12.75"/>
  <cols>
    <col min="1" max="1" width="22.710937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201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18000000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2" spans="1:4" ht="13.5" thickBot="1">
      <c r="A12" t="s">
        <v>91</v>
      </c>
      <c r="D12" s="6">
        <v>6000000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  <row r="14" spans="1:6" ht="12.75">
      <c r="A14" t="s">
        <v>341</v>
      </c>
      <c r="B14">
        <v>9663434</v>
      </c>
      <c r="C14" s="13">
        <v>38295</v>
      </c>
      <c r="D14" s="6">
        <v>901425</v>
      </c>
      <c r="E14" t="s">
        <v>177</v>
      </c>
      <c r="F14" t="s">
        <v>272</v>
      </c>
    </row>
    <row r="15" spans="1:6" ht="12.75">
      <c r="A15" t="s">
        <v>341</v>
      </c>
      <c r="B15">
        <v>9663434</v>
      </c>
      <c r="C15" s="13">
        <v>38295</v>
      </c>
      <c r="D15" s="6">
        <v>891310</v>
      </c>
      <c r="E15">
        <v>20.25</v>
      </c>
      <c r="F15" t="s">
        <v>272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4"/>
    </sheetView>
  </sheetViews>
  <sheetFormatPr defaultColWidth="9.140625" defaultRowHeight="12.75"/>
  <cols>
    <col min="1" max="1" width="22.710937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107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2" spans="1:4" ht="13.5" thickBot="1">
      <c r="A12" t="s">
        <v>91</v>
      </c>
      <c r="D12" s="6">
        <v>8000000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  <row r="14" spans="1:6" ht="12.75">
      <c r="A14" t="s">
        <v>152</v>
      </c>
      <c r="B14">
        <v>9662784</v>
      </c>
      <c r="C14" s="13">
        <v>38196</v>
      </c>
      <c r="D14" s="6">
        <v>890350</v>
      </c>
      <c r="E14">
        <v>20.25</v>
      </c>
      <c r="F14" t="s">
        <v>272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F19"/>
    </sheetView>
  </sheetViews>
  <sheetFormatPr defaultColWidth="9.140625" defaultRowHeight="12.75"/>
  <cols>
    <col min="1" max="1" width="22.710937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5" max="5" width="10.140625" style="0" bestFit="1" customWidth="1"/>
    <col min="6" max="6" width="13.421875" style="0" bestFit="1" customWidth="1"/>
  </cols>
  <sheetData>
    <row r="1" ht="12.75">
      <c r="A1" t="s">
        <v>108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2" spans="1:4" ht="13.5" thickBot="1">
      <c r="A12" t="s">
        <v>91</v>
      </c>
      <c r="D12" s="6">
        <v>20000000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  <row r="14" spans="1:6" ht="12.75">
      <c r="A14" t="s">
        <v>150</v>
      </c>
      <c r="B14">
        <v>4788871</v>
      </c>
      <c r="C14" s="13">
        <v>38197</v>
      </c>
      <c r="D14" s="6">
        <v>886550</v>
      </c>
      <c r="E14">
        <v>20.25</v>
      </c>
      <c r="F14" t="s">
        <v>274</v>
      </c>
    </row>
    <row r="15" spans="1:6" ht="12.75">
      <c r="A15" t="s">
        <v>151</v>
      </c>
      <c r="B15">
        <v>9387907</v>
      </c>
      <c r="C15" s="13">
        <v>38195</v>
      </c>
      <c r="D15" s="6">
        <v>2018442</v>
      </c>
      <c r="E15">
        <v>20.25</v>
      </c>
      <c r="F15" t="s">
        <v>275</v>
      </c>
    </row>
    <row r="16" spans="1:6" ht="12.75">
      <c r="A16" t="s">
        <v>152</v>
      </c>
      <c r="B16">
        <v>9662784</v>
      </c>
      <c r="C16" s="13">
        <v>38196</v>
      </c>
      <c r="D16" s="6">
        <v>941290</v>
      </c>
      <c r="E16">
        <v>20.25</v>
      </c>
      <c r="F16" t="s">
        <v>272</v>
      </c>
    </row>
    <row r="17" spans="1:6" ht="12.75">
      <c r="A17" t="s">
        <v>152</v>
      </c>
      <c r="B17">
        <v>9662784</v>
      </c>
      <c r="C17" s="13">
        <v>38196</v>
      </c>
      <c r="D17" s="6">
        <v>678300</v>
      </c>
      <c r="E17" s="18" t="s">
        <v>177</v>
      </c>
      <c r="F17" t="s">
        <v>272</v>
      </c>
    </row>
    <row r="18" spans="1:4" ht="12.75">
      <c r="A18" t="s">
        <v>197</v>
      </c>
      <c r="D18" s="6">
        <f>SUM(D14:D17)</f>
        <v>4524582</v>
      </c>
    </row>
    <row r="19" spans="1:5" ht="12.75">
      <c r="A19" t="s">
        <v>198</v>
      </c>
      <c r="E19" s="41">
        <f>D12-D18</f>
        <v>15475418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4"/>
    </sheetView>
  </sheetViews>
  <sheetFormatPr defaultColWidth="9.140625" defaultRowHeight="12.75"/>
  <cols>
    <col min="1" max="1" width="22.710937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109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24000000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359</v>
      </c>
      <c r="B6">
        <v>8444220</v>
      </c>
      <c r="C6" s="13">
        <v>38306</v>
      </c>
      <c r="D6" s="6">
        <v>15550035</v>
      </c>
      <c r="E6">
        <v>72</v>
      </c>
      <c r="F6" t="s">
        <v>245</v>
      </c>
    </row>
    <row r="7" spans="1:6" ht="12.75">
      <c r="A7" s="17" t="s">
        <v>182</v>
      </c>
      <c r="B7">
        <v>7485124</v>
      </c>
      <c r="C7" s="13">
        <v>38328</v>
      </c>
      <c r="D7" s="6">
        <v>8449965</v>
      </c>
      <c r="E7">
        <v>72</v>
      </c>
      <c r="F7" t="s">
        <v>245</v>
      </c>
    </row>
    <row r="8" spans="1:5" ht="12.75">
      <c r="A8" s="17" t="s">
        <v>197</v>
      </c>
      <c r="D8" s="6">
        <f>SUM(D6:D7)</f>
        <v>24000000</v>
      </c>
      <c r="E8" s="41">
        <v>0</v>
      </c>
    </row>
    <row r="13" spans="1:4" ht="13.5" thickBot="1">
      <c r="A13" t="s">
        <v>91</v>
      </c>
      <c r="D13" s="6">
        <v>21517000</v>
      </c>
    </row>
    <row r="14" spans="1:4" ht="13.5" thickBot="1">
      <c r="A14" s="8" t="s">
        <v>87</v>
      </c>
      <c r="B14" s="8" t="s">
        <v>88</v>
      </c>
      <c r="C14" s="8" t="s">
        <v>89</v>
      </c>
      <c r="D14" s="12" t="s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F18"/>
    </sheetView>
  </sheetViews>
  <sheetFormatPr defaultColWidth="9.140625" defaultRowHeight="12.75"/>
  <cols>
    <col min="1" max="1" width="22.710937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6" max="6" width="10.00390625" style="0" bestFit="1" customWidth="1"/>
  </cols>
  <sheetData>
    <row r="1" ht="12.75">
      <c r="A1" t="s">
        <v>110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18000000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183</v>
      </c>
      <c r="B6">
        <v>41813</v>
      </c>
      <c r="C6" s="13">
        <v>38237</v>
      </c>
      <c r="D6" s="6">
        <v>17155040</v>
      </c>
      <c r="E6">
        <v>72</v>
      </c>
      <c r="F6" t="s">
        <v>246</v>
      </c>
    </row>
    <row r="7" spans="1:5" ht="12.75">
      <c r="A7" s="17" t="s">
        <v>198</v>
      </c>
      <c r="E7" s="41">
        <f>D3-D6</f>
        <v>844960</v>
      </c>
    </row>
    <row r="12" spans="1:4" ht="13.5" thickBot="1">
      <c r="A12" t="s">
        <v>91</v>
      </c>
      <c r="D12" s="6">
        <v>11000000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  <row r="14" spans="1:6" ht="12.75">
      <c r="A14" t="s">
        <v>151</v>
      </c>
      <c r="B14">
        <v>4197544</v>
      </c>
      <c r="C14" s="13">
        <v>38196</v>
      </c>
      <c r="D14" s="6">
        <v>1082899</v>
      </c>
      <c r="E14">
        <v>20.25</v>
      </c>
      <c r="F14" t="s">
        <v>276</v>
      </c>
    </row>
    <row r="15" spans="1:6" ht="12.75">
      <c r="A15" t="s">
        <v>150</v>
      </c>
      <c r="B15">
        <v>8360518</v>
      </c>
      <c r="C15" s="13">
        <v>38195</v>
      </c>
      <c r="D15" s="6">
        <v>449052</v>
      </c>
      <c r="E15">
        <v>20.25</v>
      </c>
      <c r="F15" t="s">
        <v>277</v>
      </c>
    </row>
    <row r="16" spans="1:6" ht="12.75">
      <c r="A16" t="s">
        <v>151</v>
      </c>
      <c r="B16">
        <v>7004401</v>
      </c>
      <c r="C16" s="13">
        <v>38204</v>
      </c>
      <c r="D16" s="6">
        <v>971039</v>
      </c>
      <c r="E16">
        <v>20.25</v>
      </c>
      <c r="F16" t="s">
        <v>283</v>
      </c>
    </row>
    <row r="17" spans="1:4" ht="12.75">
      <c r="A17" t="s">
        <v>197</v>
      </c>
      <c r="D17" s="6">
        <f>SUM(D14:D16)</f>
        <v>2502990</v>
      </c>
    </row>
    <row r="18" spans="1:5" ht="12.75">
      <c r="A18" t="s">
        <v>198</v>
      </c>
      <c r="E18" s="41">
        <f>D12-D17</f>
        <v>8497010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F17"/>
    </sheetView>
  </sheetViews>
  <sheetFormatPr defaultColWidth="9.140625" defaultRowHeight="12.75"/>
  <cols>
    <col min="1" max="1" width="22.710937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6" max="6" width="14.7109375" style="0" bestFit="1" customWidth="1"/>
  </cols>
  <sheetData>
    <row r="1" ht="12.75">
      <c r="A1" t="s">
        <v>111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30000000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82</v>
      </c>
      <c r="B6">
        <v>849519</v>
      </c>
      <c r="C6" s="13">
        <v>38205</v>
      </c>
      <c r="D6" s="6">
        <v>29595300</v>
      </c>
      <c r="E6">
        <v>72</v>
      </c>
      <c r="F6" t="s">
        <v>243</v>
      </c>
    </row>
    <row r="7" spans="1:5" ht="12.75">
      <c r="A7" s="17" t="s">
        <v>198</v>
      </c>
      <c r="E7" s="41">
        <f>D3-D6</f>
        <v>404700</v>
      </c>
    </row>
    <row r="12" spans="1:4" ht="13.5" thickBot="1">
      <c r="A12" t="s">
        <v>91</v>
      </c>
      <c r="D12" s="6">
        <v>18500000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  <row r="14" spans="1:6" ht="12.75">
      <c r="A14" t="s">
        <v>189</v>
      </c>
      <c r="B14">
        <v>849519</v>
      </c>
      <c r="C14" s="13">
        <v>38205</v>
      </c>
      <c r="D14" s="6">
        <v>11531100</v>
      </c>
      <c r="E14">
        <v>26.03</v>
      </c>
      <c r="F14" t="s">
        <v>243</v>
      </c>
    </row>
    <row r="15" spans="1:6" ht="12.75">
      <c r="A15" t="s">
        <v>347</v>
      </c>
      <c r="B15">
        <v>7308149</v>
      </c>
      <c r="C15" s="13">
        <v>38299</v>
      </c>
      <c r="D15" s="6">
        <v>4512480</v>
      </c>
      <c r="E15">
        <v>26.03</v>
      </c>
      <c r="F15" t="s">
        <v>369</v>
      </c>
    </row>
    <row r="16" spans="1:5" ht="12.75">
      <c r="A16" t="s">
        <v>197</v>
      </c>
      <c r="C16" s="13"/>
      <c r="D16" s="6">
        <f>SUM(D14:D15)</f>
        <v>16043580</v>
      </c>
      <c r="E16" s="41">
        <f>D12-D16</f>
        <v>2456420</v>
      </c>
    </row>
    <row r="17" spans="1:5" ht="12.75">
      <c r="A17" t="s">
        <v>198</v>
      </c>
      <c r="E17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20"/>
    </sheetView>
  </sheetViews>
  <sheetFormatPr defaultColWidth="9.140625" defaultRowHeight="12.75"/>
  <cols>
    <col min="1" max="1" width="15.710937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5" max="5" width="9.7109375" style="0" bestFit="1" customWidth="1"/>
    <col min="6" max="6" width="14.7109375" style="0" bestFit="1" customWidth="1"/>
  </cols>
  <sheetData>
    <row r="1" ht="12.75">
      <c r="A1" t="s">
        <v>112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37500000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181</v>
      </c>
      <c r="B6">
        <v>849958</v>
      </c>
      <c r="C6" s="13">
        <v>38230</v>
      </c>
      <c r="D6" s="6">
        <v>42982800</v>
      </c>
      <c r="E6" s="6">
        <f>D3-D6</f>
        <v>-5482800</v>
      </c>
      <c r="F6" t="s">
        <v>243</v>
      </c>
    </row>
    <row r="7" spans="1:4" ht="12.75">
      <c r="A7" s="17" t="s">
        <v>255</v>
      </c>
      <c r="D7" s="6">
        <v>419200</v>
      </c>
    </row>
    <row r="8" spans="1:4" ht="12.75">
      <c r="A8" s="17" t="s">
        <v>100</v>
      </c>
      <c r="D8" s="6">
        <v>5063600</v>
      </c>
    </row>
    <row r="12" spans="1:4" ht="13.5" thickBot="1">
      <c r="A12" t="s">
        <v>91</v>
      </c>
      <c r="D12" s="6">
        <v>20000000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  <row r="14" spans="1:6" ht="12.75">
      <c r="A14" t="s">
        <v>150</v>
      </c>
      <c r="B14">
        <v>4788871</v>
      </c>
      <c r="C14" s="13">
        <v>38197</v>
      </c>
      <c r="D14" s="6">
        <v>1773100</v>
      </c>
      <c r="E14">
        <v>20.25</v>
      </c>
      <c r="F14" t="s">
        <v>274</v>
      </c>
    </row>
    <row r="15" spans="1:6" ht="12.75">
      <c r="A15" t="s">
        <v>151</v>
      </c>
      <c r="B15">
        <v>9387907</v>
      </c>
      <c r="C15" s="13">
        <v>38195</v>
      </c>
      <c r="D15" s="6">
        <v>2142000</v>
      </c>
      <c r="E15">
        <v>20.25</v>
      </c>
      <c r="F15" t="s">
        <v>275</v>
      </c>
    </row>
    <row r="16" spans="1:6" ht="12.75">
      <c r="A16" t="s">
        <v>166</v>
      </c>
      <c r="B16">
        <v>848478</v>
      </c>
      <c r="C16" s="13">
        <v>38189</v>
      </c>
      <c r="D16" s="6">
        <v>3819900</v>
      </c>
      <c r="E16">
        <v>26.03</v>
      </c>
      <c r="F16" t="s">
        <v>243</v>
      </c>
    </row>
    <row r="17" spans="1:6" ht="12.75">
      <c r="A17" t="s">
        <v>187</v>
      </c>
      <c r="B17">
        <v>851136</v>
      </c>
      <c r="C17" s="13">
        <v>38253</v>
      </c>
      <c r="D17" s="6">
        <v>6033300</v>
      </c>
      <c r="E17">
        <v>26.03</v>
      </c>
      <c r="F17" t="s">
        <v>243</v>
      </c>
    </row>
    <row r="18" spans="1:6" ht="12.75">
      <c r="A18" t="s">
        <v>304</v>
      </c>
      <c r="B18">
        <v>6476772</v>
      </c>
      <c r="C18" s="13">
        <v>38292</v>
      </c>
      <c r="D18" s="6">
        <v>4848471</v>
      </c>
      <c r="E18">
        <v>26.03</v>
      </c>
      <c r="F18" t="s">
        <v>295</v>
      </c>
    </row>
    <row r="19" spans="1:4" ht="12.75">
      <c r="A19" t="s">
        <v>197</v>
      </c>
      <c r="D19" s="6">
        <f>SUM(D14:D18)</f>
        <v>18616771</v>
      </c>
    </row>
    <row r="20" spans="1:5" ht="12.75">
      <c r="A20" t="s">
        <v>198</v>
      </c>
      <c r="E20" s="41">
        <f>D12-D19</f>
        <v>1383229</v>
      </c>
    </row>
  </sheetData>
  <printOptions/>
  <pageMargins left="0.5511811023622047" right="0.35433070866141736" top="0.984251968503937" bottom="0.984251968503937" header="0.5118110236220472" footer="0.5118110236220472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:F24"/>
    </sheetView>
  </sheetViews>
  <sheetFormatPr defaultColWidth="9.140625" defaultRowHeight="12.75"/>
  <cols>
    <col min="1" max="1" width="22.7109375" style="0" bestFit="1" customWidth="1"/>
    <col min="2" max="2" width="12.57421875" style="0" bestFit="1" customWidth="1"/>
    <col min="3" max="3" width="8.140625" style="0" bestFit="1" customWidth="1"/>
    <col min="4" max="4" width="11.140625" style="6" bestFit="1" customWidth="1"/>
    <col min="5" max="5" width="10.140625" style="0" bestFit="1" customWidth="1"/>
    <col min="6" max="6" width="14.7109375" style="0" bestFit="1" customWidth="1"/>
  </cols>
  <sheetData>
    <row r="1" ht="12.75">
      <c r="A1" t="s">
        <v>113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120000000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256</v>
      </c>
      <c r="B6">
        <v>849959</v>
      </c>
      <c r="C6" s="13">
        <v>38230</v>
      </c>
      <c r="D6" s="6">
        <v>120000000</v>
      </c>
      <c r="E6">
        <v>72</v>
      </c>
      <c r="F6" t="s">
        <v>243</v>
      </c>
    </row>
    <row r="8" spans="1:4" ht="13.5" thickBot="1">
      <c r="A8" t="s">
        <v>91</v>
      </c>
      <c r="D8" s="6">
        <v>100000000</v>
      </c>
    </row>
    <row r="9" spans="1:4" ht="13.5" thickBot="1">
      <c r="A9" s="8" t="s">
        <v>87</v>
      </c>
      <c r="B9" s="8" t="s">
        <v>88</v>
      </c>
      <c r="C9" s="8" t="s">
        <v>89</v>
      </c>
      <c r="D9" s="12" t="s">
        <v>90</v>
      </c>
    </row>
    <row r="10" spans="1:6" ht="12.75">
      <c r="A10" t="s">
        <v>186</v>
      </c>
      <c r="B10">
        <v>849519</v>
      </c>
      <c r="C10" s="13">
        <v>38205</v>
      </c>
      <c r="D10" s="6">
        <v>12899600</v>
      </c>
      <c r="E10">
        <v>26.03</v>
      </c>
      <c r="F10" t="s">
        <v>243</v>
      </c>
    </row>
    <row r="11" spans="1:6" ht="12.75">
      <c r="A11" t="s">
        <v>188</v>
      </c>
      <c r="B11">
        <v>849519</v>
      </c>
      <c r="C11" s="13">
        <v>38205</v>
      </c>
      <c r="D11" s="6">
        <v>3831800</v>
      </c>
      <c r="E11">
        <v>26.03</v>
      </c>
      <c r="F11" t="s">
        <v>243</v>
      </c>
    </row>
    <row r="12" spans="1:6" ht="12.75">
      <c r="A12" t="s">
        <v>189</v>
      </c>
      <c r="B12">
        <v>849519</v>
      </c>
      <c r="C12" s="13">
        <v>38205</v>
      </c>
      <c r="D12" s="6">
        <v>9305800</v>
      </c>
      <c r="E12">
        <v>26.03</v>
      </c>
      <c r="F12" t="s">
        <v>243</v>
      </c>
    </row>
    <row r="13" spans="1:6" ht="12.75">
      <c r="A13" t="s">
        <v>190</v>
      </c>
      <c r="B13">
        <v>1796686</v>
      </c>
      <c r="C13" s="13">
        <v>38222</v>
      </c>
      <c r="D13" s="6">
        <v>13670844</v>
      </c>
      <c r="E13">
        <v>26.03</v>
      </c>
      <c r="F13" t="s">
        <v>248</v>
      </c>
    </row>
    <row r="14" spans="1:6" ht="12.75">
      <c r="A14" t="s">
        <v>194</v>
      </c>
      <c r="B14">
        <v>849519</v>
      </c>
      <c r="C14" s="13">
        <v>38205</v>
      </c>
      <c r="D14" s="6">
        <v>3641400</v>
      </c>
      <c r="E14">
        <v>24.07</v>
      </c>
      <c r="F14" t="s">
        <v>243</v>
      </c>
    </row>
    <row r="15" spans="1:6" ht="12.75">
      <c r="A15" t="s">
        <v>196</v>
      </c>
      <c r="B15">
        <v>849519</v>
      </c>
      <c r="C15" s="13">
        <v>38205</v>
      </c>
      <c r="D15" s="6">
        <v>1785000</v>
      </c>
      <c r="E15">
        <v>24.07</v>
      </c>
      <c r="F15" t="s">
        <v>243</v>
      </c>
    </row>
    <row r="16" spans="1:6" ht="12.75">
      <c r="A16" t="s">
        <v>183</v>
      </c>
      <c r="B16">
        <v>6479912</v>
      </c>
      <c r="C16" s="13">
        <v>38257</v>
      </c>
      <c r="D16" s="6">
        <v>13467974</v>
      </c>
      <c r="E16">
        <v>26.03</v>
      </c>
      <c r="F16" t="s">
        <v>295</v>
      </c>
    </row>
    <row r="17" spans="1:6" ht="12.75">
      <c r="A17" t="s">
        <v>305</v>
      </c>
      <c r="B17">
        <v>5802670</v>
      </c>
      <c r="C17" s="13">
        <v>38264</v>
      </c>
      <c r="D17" s="6">
        <v>7674191</v>
      </c>
      <c r="E17">
        <v>26.03</v>
      </c>
      <c r="F17" t="s">
        <v>292</v>
      </c>
    </row>
    <row r="18" spans="1:6" ht="12.75">
      <c r="A18" t="s">
        <v>291</v>
      </c>
      <c r="B18">
        <v>851136</v>
      </c>
      <c r="C18" s="13">
        <v>38253</v>
      </c>
      <c r="D18" s="6">
        <v>2772700</v>
      </c>
      <c r="E18">
        <v>24.07</v>
      </c>
      <c r="F18" t="s">
        <v>243</v>
      </c>
    </row>
    <row r="19" spans="1:6" ht="12.75">
      <c r="A19" t="s">
        <v>170</v>
      </c>
      <c r="B19">
        <v>851136</v>
      </c>
      <c r="C19" s="13">
        <v>38253</v>
      </c>
      <c r="D19" s="6">
        <v>1059100</v>
      </c>
      <c r="E19">
        <v>24.07</v>
      </c>
      <c r="F19" t="s">
        <v>243</v>
      </c>
    </row>
    <row r="20" spans="1:6" ht="12.75">
      <c r="A20" t="s">
        <v>154</v>
      </c>
      <c r="B20">
        <v>7004724</v>
      </c>
      <c r="C20" s="13">
        <v>38266</v>
      </c>
      <c r="D20" s="6">
        <v>4631475</v>
      </c>
      <c r="E20">
        <v>25</v>
      </c>
      <c r="F20" t="s">
        <v>283</v>
      </c>
    </row>
    <row r="21" spans="1:6" ht="12.75">
      <c r="A21" t="s">
        <v>154</v>
      </c>
      <c r="B21">
        <v>9381002</v>
      </c>
      <c r="C21" s="13">
        <v>38266</v>
      </c>
      <c r="D21" s="6">
        <v>3506496</v>
      </c>
      <c r="E21">
        <v>25</v>
      </c>
      <c r="F21" t="s">
        <v>275</v>
      </c>
    </row>
    <row r="22" spans="1:6" ht="12.75">
      <c r="A22" t="s">
        <v>154</v>
      </c>
      <c r="B22">
        <v>4685606</v>
      </c>
      <c r="C22" s="13">
        <v>38268</v>
      </c>
      <c r="D22" s="6">
        <v>2510900</v>
      </c>
      <c r="E22">
        <v>25</v>
      </c>
      <c r="F22" t="s">
        <v>334</v>
      </c>
    </row>
    <row r="23" spans="1:4" ht="12.75">
      <c r="A23" t="s">
        <v>197</v>
      </c>
      <c r="D23" s="6">
        <f>SUM(D10:D22)</f>
        <v>80757280</v>
      </c>
    </row>
    <row r="24" spans="1:5" ht="12.75">
      <c r="A24" t="s">
        <v>198</v>
      </c>
      <c r="E24" s="41">
        <f>D8-D23</f>
        <v>19242720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42"/>
  <sheetViews>
    <sheetView tabSelected="1" workbookViewId="0" topLeftCell="A335">
      <selection activeCell="D350" sqref="D350"/>
    </sheetView>
  </sheetViews>
  <sheetFormatPr defaultColWidth="9.140625" defaultRowHeight="12.75"/>
  <cols>
    <col min="1" max="1" width="23.8515625" style="0" bestFit="1" customWidth="1"/>
    <col min="2" max="2" width="12.57421875" style="0" bestFit="1" customWidth="1"/>
    <col min="4" max="4" width="11.140625" style="0" bestFit="1" customWidth="1"/>
    <col min="5" max="5" width="12.421875" style="0" customWidth="1"/>
  </cols>
  <sheetData>
    <row r="1" spans="1:7" ht="12.75">
      <c r="A1" s="52" t="s">
        <v>378</v>
      </c>
      <c r="B1" s="52"/>
      <c r="C1" s="52"/>
      <c r="D1" s="52"/>
      <c r="E1" s="52"/>
      <c r="F1" s="52"/>
      <c r="G1" s="52"/>
    </row>
    <row r="3" spans="1:4" ht="12.75">
      <c r="A3" s="48" t="s">
        <v>84</v>
      </c>
      <c r="D3" s="6"/>
    </row>
    <row r="4" ht="13.5" thickBot="1">
      <c r="D4" s="6"/>
    </row>
    <row r="5" spans="1:6" ht="13.5" thickBot="1">
      <c r="A5" s="7" t="s">
        <v>85</v>
      </c>
      <c r="B5" s="9" t="s">
        <v>86</v>
      </c>
      <c r="C5" s="10"/>
      <c r="D5" s="11">
        <v>18000000</v>
      </c>
      <c r="E5" s="10"/>
      <c r="F5" s="10"/>
    </row>
    <row r="6" ht="13.5" thickBot="1">
      <c r="D6" s="6"/>
    </row>
    <row r="7" spans="1:4" ht="13.5" thickBot="1">
      <c r="A7" s="8" t="s">
        <v>87</v>
      </c>
      <c r="B7" s="8" t="s">
        <v>88</v>
      </c>
      <c r="C7" s="8" t="s">
        <v>89</v>
      </c>
      <c r="D7" s="12" t="s">
        <v>90</v>
      </c>
    </row>
    <row r="8" spans="1:6" ht="12.75">
      <c r="A8" s="17" t="s">
        <v>183</v>
      </c>
      <c r="B8">
        <v>41813</v>
      </c>
      <c r="C8" s="13">
        <v>38231</v>
      </c>
      <c r="D8" s="6">
        <v>17155040</v>
      </c>
      <c r="E8">
        <v>72</v>
      </c>
      <c r="F8" t="s">
        <v>246</v>
      </c>
    </row>
    <row r="9" spans="1:6" ht="12.75">
      <c r="A9" s="17" t="s">
        <v>163</v>
      </c>
      <c r="B9">
        <v>8444781</v>
      </c>
      <c r="C9" s="13">
        <v>38268</v>
      </c>
      <c r="D9" s="6">
        <v>844960</v>
      </c>
      <c r="F9" t="s">
        <v>243</v>
      </c>
    </row>
    <row r="10" spans="1:4" ht="12.75">
      <c r="A10" s="17" t="s">
        <v>197</v>
      </c>
      <c r="C10" s="13"/>
      <c r="D10" s="6">
        <f>SUM(D8:D9)</f>
        <v>18000000</v>
      </c>
    </row>
    <row r="11" spans="1:5" ht="12.75">
      <c r="A11" s="17" t="s">
        <v>198</v>
      </c>
      <c r="D11" s="6"/>
      <c r="E11" s="41">
        <v>0</v>
      </c>
    </row>
    <row r="12" ht="12.75">
      <c r="D12" s="6"/>
    </row>
    <row r="13" spans="1:4" ht="13.5" thickBot="1">
      <c r="A13" t="s">
        <v>91</v>
      </c>
      <c r="D13" s="6">
        <v>30000000</v>
      </c>
    </row>
    <row r="14" spans="1:4" ht="13.5" thickBot="1">
      <c r="A14" s="8" t="s">
        <v>87</v>
      </c>
      <c r="B14" s="8" t="s">
        <v>88</v>
      </c>
      <c r="C14" s="8" t="s">
        <v>89</v>
      </c>
      <c r="D14" s="12" t="s">
        <v>90</v>
      </c>
    </row>
    <row r="15" spans="1:6" ht="12.75">
      <c r="A15" t="s">
        <v>156</v>
      </c>
      <c r="B15">
        <v>1307977</v>
      </c>
      <c r="C15" s="13">
        <v>38191</v>
      </c>
      <c r="D15" s="6">
        <v>1510898</v>
      </c>
      <c r="E15">
        <v>26.03</v>
      </c>
      <c r="F15" t="s">
        <v>245</v>
      </c>
    </row>
    <row r="16" spans="1:6" ht="12.75">
      <c r="A16" t="s">
        <v>161</v>
      </c>
      <c r="B16">
        <v>3530149</v>
      </c>
      <c r="C16" s="13">
        <v>38189</v>
      </c>
      <c r="D16" s="6">
        <v>11438280</v>
      </c>
      <c r="E16">
        <v>24.07</v>
      </c>
      <c r="F16" t="s">
        <v>244</v>
      </c>
    </row>
    <row r="17" spans="1:6" ht="12.75">
      <c r="A17" t="s">
        <v>163</v>
      </c>
      <c r="B17">
        <v>6507386</v>
      </c>
      <c r="C17" s="13">
        <v>38190</v>
      </c>
      <c r="D17" s="6">
        <v>1750300</v>
      </c>
      <c r="E17">
        <v>24.07</v>
      </c>
      <c r="F17" t="s">
        <v>246</v>
      </c>
    </row>
    <row r="18" spans="1:6" ht="12.75">
      <c r="A18" t="s">
        <v>176</v>
      </c>
      <c r="B18">
        <v>848478</v>
      </c>
      <c r="C18" s="13">
        <v>38189</v>
      </c>
      <c r="D18" s="6">
        <v>511700</v>
      </c>
      <c r="E18">
        <v>24.07</v>
      </c>
      <c r="F18" t="s">
        <v>243</v>
      </c>
    </row>
    <row r="19" spans="1:6" ht="12.75">
      <c r="A19" t="s">
        <v>156</v>
      </c>
      <c r="B19">
        <v>1308000</v>
      </c>
      <c r="C19" s="13">
        <v>38197</v>
      </c>
      <c r="D19" s="6">
        <v>1510898</v>
      </c>
      <c r="E19">
        <v>26.03</v>
      </c>
      <c r="F19" t="s">
        <v>245</v>
      </c>
    </row>
    <row r="20" spans="1:6" ht="12.75">
      <c r="A20" t="s">
        <v>187</v>
      </c>
      <c r="B20">
        <v>849519</v>
      </c>
      <c r="C20" s="13">
        <v>38205</v>
      </c>
      <c r="D20" s="6">
        <v>3022600</v>
      </c>
      <c r="E20">
        <v>26.03</v>
      </c>
      <c r="F20" t="s">
        <v>243</v>
      </c>
    </row>
    <row r="21" spans="1:6" ht="12.75">
      <c r="A21" t="s">
        <v>187</v>
      </c>
      <c r="B21">
        <v>849519</v>
      </c>
      <c r="C21" s="13">
        <v>38205</v>
      </c>
      <c r="D21" s="6">
        <v>3022600</v>
      </c>
      <c r="E21">
        <v>26.03</v>
      </c>
      <c r="F21" t="s">
        <v>243</v>
      </c>
    </row>
    <row r="22" spans="1:6" ht="12.75">
      <c r="A22" t="s">
        <v>189</v>
      </c>
      <c r="D22" s="6">
        <v>2079168</v>
      </c>
      <c r="E22">
        <v>26.03</v>
      </c>
      <c r="F22" t="s">
        <v>246</v>
      </c>
    </row>
    <row r="23" spans="1:6" ht="12.75">
      <c r="A23" t="s">
        <v>193</v>
      </c>
      <c r="D23" s="6">
        <v>1886845</v>
      </c>
      <c r="E23">
        <v>26.03</v>
      </c>
      <c r="F23" t="s">
        <v>246</v>
      </c>
    </row>
    <row r="24" spans="1:6" ht="12.75">
      <c r="A24" t="s">
        <v>307</v>
      </c>
      <c r="B24">
        <v>5802670</v>
      </c>
      <c r="C24" s="13">
        <v>38264</v>
      </c>
      <c r="D24" s="6">
        <v>2301698</v>
      </c>
      <c r="E24">
        <v>26.03</v>
      </c>
      <c r="F24" t="s">
        <v>292</v>
      </c>
    </row>
    <row r="25" spans="1:6" ht="12.75">
      <c r="A25" t="s">
        <v>327</v>
      </c>
      <c r="B25">
        <v>6479918</v>
      </c>
      <c r="C25" s="13">
        <v>38268</v>
      </c>
      <c r="D25" s="6">
        <v>685276</v>
      </c>
      <c r="E25">
        <v>24.07</v>
      </c>
      <c r="F25" t="s">
        <v>295</v>
      </c>
    </row>
    <row r="26" spans="1:4" ht="12.75">
      <c r="A26" t="s">
        <v>197</v>
      </c>
      <c r="D26" s="6">
        <f>SUM(D15:D25)</f>
        <v>29720263</v>
      </c>
    </row>
    <row r="27" spans="1:5" ht="12.75">
      <c r="A27" t="s">
        <v>198</v>
      </c>
      <c r="D27" s="6"/>
      <c r="E27" s="41">
        <f>D13-D26</f>
        <v>279737</v>
      </c>
    </row>
    <row r="29" spans="1:4" ht="12.75">
      <c r="A29" s="48" t="s">
        <v>92</v>
      </c>
      <c r="D29" s="6"/>
    </row>
    <row r="30" ht="13.5" thickBot="1">
      <c r="D30" s="6"/>
    </row>
    <row r="31" spans="1:6" ht="13.5" thickBot="1">
      <c r="A31" s="7" t="s">
        <v>85</v>
      </c>
      <c r="B31" s="9" t="s">
        <v>86</v>
      </c>
      <c r="C31" s="10"/>
      <c r="D31" s="11">
        <v>22000000</v>
      </c>
      <c r="E31" s="10"/>
      <c r="F31" s="10"/>
    </row>
    <row r="32" ht="13.5" thickBot="1">
      <c r="D32" s="6"/>
    </row>
    <row r="33" spans="1:4" ht="13.5" thickBot="1">
      <c r="A33" s="8" t="s">
        <v>87</v>
      </c>
      <c r="B33" s="8" t="s">
        <v>247</v>
      </c>
      <c r="C33" s="8" t="s">
        <v>89</v>
      </c>
      <c r="D33" s="12" t="s">
        <v>90</v>
      </c>
    </row>
    <row r="34" spans="1:6" ht="12.75">
      <c r="A34" s="17" t="s">
        <v>161</v>
      </c>
      <c r="B34">
        <v>41722</v>
      </c>
      <c r="C34" s="13">
        <v>38231</v>
      </c>
      <c r="D34" s="6">
        <v>19492200</v>
      </c>
      <c r="E34">
        <v>72</v>
      </c>
      <c r="F34" t="s">
        <v>246</v>
      </c>
    </row>
    <row r="35" spans="1:6" ht="12.75">
      <c r="A35" s="17" t="s">
        <v>344</v>
      </c>
      <c r="B35">
        <v>8444781</v>
      </c>
      <c r="C35" s="13">
        <v>38268</v>
      </c>
      <c r="D35" s="6">
        <v>2507106</v>
      </c>
      <c r="E35">
        <v>72</v>
      </c>
      <c r="F35" t="s">
        <v>245</v>
      </c>
    </row>
    <row r="36" spans="1:4" ht="12.75">
      <c r="A36" s="17" t="s">
        <v>197</v>
      </c>
      <c r="C36" s="13"/>
      <c r="D36" s="6">
        <f>SUM(D34:D35)</f>
        <v>21999306</v>
      </c>
    </row>
    <row r="37" spans="1:5" ht="12.75">
      <c r="A37" s="17" t="s">
        <v>198</v>
      </c>
      <c r="D37" s="6"/>
      <c r="E37" s="41">
        <f>D31-D36</f>
        <v>694</v>
      </c>
    </row>
    <row r="38" ht="12.75">
      <c r="D38" s="6"/>
    </row>
    <row r="39" ht="12.75">
      <c r="D39" s="6"/>
    </row>
    <row r="40" spans="1:4" ht="13.5" thickBot="1">
      <c r="A40" t="s">
        <v>91</v>
      </c>
      <c r="D40" s="6">
        <v>8000000</v>
      </c>
    </row>
    <row r="41" spans="1:4" ht="13.5" thickBot="1">
      <c r="A41" s="8" t="s">
        <v>87</v>
      </c>
      <c r="B41" s="8" t="s">
        <v>247</v>
      </c>
      <c r="C41" s="8" t="s">
        <v>89</v>
      </c>
      <c r="D41" s="12" t="s">
        <v>90</v>
      </c>
    </row>
    <row r="42" spans="1:6" ht="12.75">
      <c r="A42" t="s">
        <v>189</v>
      </c>
      <c r="B42">
        <v>849519</v>
      </c>
      <c r="C42" s="13">
        <v>38205</v>
      </c>
      <c r="D42" s="6">
        <v>4676700</v>
      </c>
      <c r="E42">
        <v>26.03</v>
      </c>
      <c r="F42" t="s">
        <v>243</v>
      </c>
    </row>
    <row r="43" spans="1:6" ht="12.75">
      <c r="A43" t="s">
        <v>345</v>
      </c>
      <c r="B43">
        <v>8444781</v>
      </c>
      <c r="C43" s="13">
        <v>38268</v>
      </c>
      <c r="D43" s="6">
        <v>2799602</v>
      </c>
      <c r="E43">
        <v>26.03</v>
      </c>
      <c r="F43" t="s">
        <v>245</v>
      </c>
    </row>
    <row r="44" spans="1:5" ht="12.75">
      <c r="A44" t="s">
        <v>198</v>
      </c>
      <c r="D44" s="6"/>
      <c r="E44" s="41">
        <f>D40-D42</f>
        <v>3323300</v>
      </c>
    </row>
    <row r="46" spans="1:4" ht="12.75">
      <c r="A46" s="48" t="s">
        <v>93</v>
      </c>
      <c r="D46" s="6"/>
    </row>
    <row r="47" ht="13.5" thickBot="1">
      <c r="D47" s="6"/>
    </row>
    <row r="48" spans="1:6" ht="13.5" thickBot="1">
      <c r="A48" s="7" t="s">
        <v>85</v>
      </c>
      <c r="B48" s="9" t="s">
        <v>86</v>
      </c>
      <c r="C48" s="10"/>
      <c r="D48" s="11">
        <v>18000000</v>
      </c>
      <c r="E48" s="10"/>
      <c r="F48" s="10"/>
    </row>
    <row r="49" ht="13.5" thickBot="1">
      <c r="D49" s="6"/>
    </row>
    <row r="50" spans="1:4" ht="13.5" thickBot="1">
      <c r="A50" s="8" t="s">
        <v>87</v>
      </c>
      <c r="B50" s="8" t="s">
        <v>88</v>
      </c>
      <c r="C50" s="8" t="s">
        <v>89</v>
      </c>
      <c r="D50" s="12" t="s">
        <v>90</v>
      </c>
    </row>
    <row r="51" spans="1:6" ht="12.75">
      <c r="A51" s="17" t="s">
        <v>183</v>
      </c>
      <c r="B51">
        <v>41813</v>
      </c>
      <c r="C51" s="13">
        <v>38237</v>
      </c>
      <c r="D51" s="6">
        <v>17155040</v>
      </c>
      <c r="E51">
        <v>72</v>
      </c>
      <c r="F51" t="s">
        <v>246</v>
      </c>
    </row>
    <row r="52" spans="1:6" ht="12.75">
      <c r="A52" s="17" t="s">
        <v>164</v>
      </c>
      <c r="B52">
        <v>844781</v>
      </c>
      <c r="C52" s="13">
        <v>38268</v>
      </c>
      <c r="D52" s="6">
        <v>784659</v>
      </c>
      <c r="E52">
        <v>72</v>
      </c>
      <c r="F52" t="s">
        <v>245</v>
      </c>
    </row>
    <row r="53" spans="1:4" ht="12.75">
      <c r="A53" s="17" t="s">
        <v>197</v>
      </c>
      <c r="C53" s="13"/>
      <c r="D53" s="6">
        <f>SUM(D51:D52)</f>
        <v>17939699</v>
      </c>
    </row>
    <row r="54" spans="1:5" ht="12.75">
      <c r="A54" s="17" t="s">
        <v>198</v>
      </c>
      <c r="D54" s="6"/>
      <c r="E54" s="41">
        <f>D48-D53</f>
        <v>60301</v>
      </c>
    </row>
    <row r="55" ht="12.75">
      <c r="D55" s="6"/>
    </row>
    <row r="56" spans="1:4" ht="13.5" thickBot="1">
      <c r="A56" t="s">
        <v>91</v>
      </c>
      <c r="D56" s="6">
        <v>30000000</v>
      </c>
    </row>
    <row r="57" spans="1:4" ht="13.5" thickBot="1">
      <c r="A57" s="8" t="s">
        <v>87</v>
      </c>
      <c r="B57" s="8" t="s">
        <v>88</v>
      </c>
      <c r="C57" s="8" t="s">
        <v>89</v>
      </c>
      <c r="D57" s="12" t="s">
        <v>90</v>
      </c>
    </row>
    <row r="58" spans="1:6" ht="12.75">
      <c r="A58" t="s">
        <v>161</v>
      </c>
      <c r="B58">
        <v>3530149</v>
      </c>
      <c r="C58" s="13">
        <v>38189</v>
      </c>
      <c r="D58" s="6">
        <v>11438280</v>
      </c>
      <c r="E58">
        <v>24.07</v>
      </c>
      <c r="F58" t="s">
        <v>244</v>
      </c>
    </row>
    <row r="59" spans="1:6" ht="12.75">
      <c r="A59" t="s">
        <v>163</v>
      </c>
      <c r="B59">
        <v>6507386</v>
      </c>
      <c r="C59" s="13">
        <v>38190</v>
      </c>
      <c r="D59" s="6">
        <v>1750300</v>
      </c>
      <c r="E59">
        <v>24.07</v>
      </c>
      <c r="F59" t="s">
        <v>246</v>
      </c>
    </row>
    <row r="60" spans="1:6" ht="12.75">
      <c r="A60" t="s">
        <v>170</v>
      </c>
      <c r="B60">
        <v>848478</v>
      </c>
      <c r="C60" s="13">
        <v>38189</v>
      </c>
      <c r="D60" s="6">
        <v>1023400</v>
      </c>
      <c r="E60">
        <v>24.07</v>
      </c>
      <c r="F60" t="s">
        <v>243</v>
      </c>
    </row>
    <row r="61" spans="1:6" ht="12.75">
      <c r="A61" t="s">
        <v>187</v>
      </c>
      <c r="B61">
        <v>849519</v>
      </c>
      <c r="C61" s="13">
        <v>38205</v>
      </c>
      <c r="D61" s="6">
        <v>3022600</v>
      </c>
      <c r="E61">
        <v>26.03</v>
      </c>
      <c r="F61" t="s">
        <v>243</v>
      </c>
    </row>
    <row r="62" spans="1:6" ht="12.75">
      <c r="A62" t="s">
        <v>192</v>
      </c>
      <c r="B62">
        <v>849519</v>
      </c>
      <c r="C62" s="13">
        <v>38205</v>
      </c>
      <c r="D62" s="6">
        <v>3546200</v>
      </c>
      <c r="E62">
        <v>24.07</v>
      </c>
      <c r="F62" t="s">
        <v>243</v>
      </c>
    </row>
    <row r="63" spans="1:6" ht="12.75">
      <c r="A63" t="s">
        <v>166</v>
      </c>
      <c r="B63">
        <v>848652</v>
      </c>
      <c r="C63" s="13">
        <v>38201</v>
      </c>
      <c r="D63" s="6">
        <v>3974600</v>
      </c>
      <c r="E63">
        <v>26.03</v>
      </c>
      <c r="F63" t="s">
        <v>243</v>
      </c>
    </row>
    <row r="64" spans="1:6" ht="12.75">
      <c r="A64" t="s">
        <v>193</v>
      </c>
      <c r="C64" s="13"/>
      <c r="D64" s="6">
        <v>1886845</v>
      </c>
      <c r="E64">
        <v>26.03</v>
      </c>
      <c r="F64" t="s">
        <v>246</v>
      </c>
    </row>
    <row r="65" spans="1:6" ht="12.75">
      <c r="A65" t="s">
        <v>307</v>
      </c>
      <c r="B65">
        <v>5802670</v>
      </c>
      <c r="C65" s="13">
        <v>38264</v>
      </c>
      <c r="D65" s="6">
        <v>2301698</v>
      </c>
      <c r="E65">
        <v>26.03</v>
      </c>
      <c r="F65" t="s">
        <v>292</v>
      </c>
    </row>
    <row r="66" spans="1:4" ht="12.75">
      <c r="A66" t="s">
        <v>197</v>
      </c>
      <c r="D66" s="6">
        <f>SUM(D58:D65)</f>
        <v>28943923</v>
      </c>
    </row>
    <row r="67" spans="1:5" ht="12.75">
      <c r="A67" t="s">
        <v>198</v>
      </c>
      <c r="D67" s="6"/>
      <c r="E67" s="41">
        <f>D56-D66</f>
        <v>1056077</v>
      </c>
    </row>
    <row r="69" spans="1:4" ht="12.75">
      <c r="A69" s="48" t="s">
        <v>94</v>
      </c>
      <c r="D69" s="6"/>
    </row>
    <row r="70" ht="13.5" thickBot="1">
      <c r="D70" s="6"/>
    </row>
    <row r="71" spans="1:6" ht="13.5" thickBot="1">
      <c r="A71" s="7" t="s">
        <v>85</v>
      </c>
      <c r="B71" s="9" t="s">
        <v>86</v>
      </c>
      <c r="C71" s="10"/>
      <c r="D71" s="11">
        <v>60000000</v>
      </c>
      <c r="E71" s="10"/>
      <c r="F71" s="10"/>
    </row>
    <row r="72" ht="13.5" thickBot="1">
      <c r="D72" s="6"/>
    </row>
    <row r="73" spans="1:4" ht="13.5" thickBot="1">
      <c r="A73" s="8" t="s">
        <v>87</v>
      </c>
      <c r="B73" s="8" t="s">
        <v>88</v>
      </c>
      <c r="C73" s="8" t="s">
        <v>89</v>
      </c>
      <c r="D73" s="12" t="s">
        <v>90</v>
      </c>
    </row>
    <row r="74" spans="1:6" ht="12.75">
      <c r="A74" s="17" t="s">
        <v>192</v>
      </c>
      <c r="B74">
        <v>849519</v>
      </c>
      <c r="C74" s="13">
        <v>38205</v>
      </c>
      <c r="D74" s="6">
        <v>3546200</v>
      </c>
      <c r="E74">
        <v>72</v>
      </c>
      <c r="F74" t="s">
        <v>243</v>
      </c>
    </row>
    <row r="75" spans="1:6" ht="12.75">
      <c r="A75" s="17" t="s">
        <v>302</v>
      </c>
      <c r="B75">
        <v>6476772</v>
      </c>
      <c r="C75" s="13">
        <v>38292</v>
      </c>
      <c r="D75" s="6">
        <v>18561317</v>
      </c>
      <c r="E75" s="6">
        <v>72</v>
      </c>
      <c r="F75" t="s">
        <v>295</v>
      </c>
    </row>
    <row r="76" spans="1:6" ht="12.75">
      <c r="A76" s="17" t="s">
        <v>306</v>
      </c>
      <c r="B76">
        <v>6479912</v>
      </c>
      <c r="C76" s="13">
        <v>38257</v>
      </c>
      <c r="D76" s="6">
        <v>6807449</v>
      </c>
      <c r="E76">
        <v>72</v>
      </c>
      <c r="F76" t="s">
        <v>295</v>
      </c>
    </row>
    <row r="77" spans="1:6" ht="12.75">
      <c r="A77" s="17" t="s">
        <v>316</v>
      </c>
      <c r="B77">
        <v>8732807</v>
      </c>
      <c r="C77" s="13">
        <v>38280</v>
      </c>
      <c r="D77" s="6">
        <v>4399470</v>
      </c>
      <c r="F77" t="s">
        <v>265</v>
      </c>
    </row>
    <row r="78" spans="1:6" ht="12.75">
      <c r="A78" s="17" t="s">
        <v>318</v>
      </c>
      <c r="B78">
        <v>6479920</v>
      </c>
      <c r="C78" s="13">
        <v>38271</v>
      </c>
      <c r="D78" s="6">
        <v>21010039</v>
      </c>
      <c r="F78" t="s">
        <v>295</v>
      </c>
    </row>
    <row r="79" spans="1:6" ht="12.75">
      <c r="A79" s="17" t="s">
        <v>319</v>
      </c>
      <c r="D79" s="6">
        <v>4759881</v>
      </c>
      <c r="F79" t="s">
        <v>320</v>
      </c>
    </row>
    <row r="80" spans="1:4" ht="12.75">
      <c r="A80" s="17" t="s">
        <v>197</v>
      </c>
      <c r="D80" s="6">
        <f>SUM(D74:D79)</f>
        <v>59084356</v>
      </c>
    </row>
    <row r="81" spans="1:4" ht="12.75">
      <c r="A81" s="17"/>
      <c r="D81" s="6"/>
    </row>
    <row r="82" spans="1:5" ht="12.75">
      <c r="A82" s="17" t="s">
        <v>198</v>
      </c>
      <c r="D82" s="6"/>
      <c r="E82" s="41">
        <f>D71-D80</f>
        <v>915644</v>
      </c>
    </row>
    <row r="83" ht="12.75">
      <c r="D83" s="6"/>
    </row>
    <row r="84" ht="12.75">
      <c r="D84" s="6"/>
    </row>
    <row r="85" spans="1:4" ht="13.5" thickBot="1">
      <c r="A85" t="s">
        <v>91</v>
      </c>
      <c r="D85" s="6">
        <v>30000000</v>
      </c>
    </row>
    <row r="86" spans="1:4" ht="13.5" thickBot="1">
      <c r="A86" s="8" t="s">
        <v>87</v>
      </c>
      <c r="B86" s="8" t="s">
        <v>88</v>
      </c>
      <c r="C86" s="8" t="s">
        <v>89</v>
      </c>
      <c r="D86" s="12" t="s">
        <v>90</v>
      </c>
    </row>
    <row r="87" spans="1:6" ht="12.75">
      <c r="A87" t="s">
        <v>190</v>
      </c>
      <c r="D87" s="6">
        <v>13233657</v>
      </c>
      <c r="E87">
        <v>26.03</v>
      </c>
      <c r="F87" t="s">
        <v>246</v>
      </c>
    </row>
    <row r="88" spans="1:6" ht="12.75">
      <c r="A88" t="s">
        <v>195</v>
      </c>
      <c r="B88">
        <v>849519</v>
      </c>
      <c r="C88" s="13">
        <v>38205</v>
      </c>
      <c r="D88" s="6">
        <v>1820700</v>
      </c>
      <c r="E88">
        <v>24.07</v>
      </c>
      <c r="F88" t="s">
        <v>243</v>
      </c>
    </row>
    <row r="89" spans="1:6" ht="12.75">
      <c r="A89" t="s">
        <v>156</v>
      </c>
      <c r="B89">
        <v>1796686</v>
      </c>
      <c r="C89" s="13">
        <v>38222</v>
      </c>
      <c r="D89" s="6">
        <v>3298789</v>
      </c>
      <c r="E89">
        <v>26.03</v>
      </c>
      <c r="F89" t="s">
        <v>248</v>
      </c>
    </row>
    <row r="90" spans="1:6" ht="12.75">
      <c r="A90" t="s">
        <v>308</v>
      </c>
      <c r="B90">
        <v>5802670</v>
      </c>
      <c r="C90" s="13">
        <v>38264</v>
      </c>
      <c r="D90" s="6">
        <v>2301698</v>
      </c>
      <c r="E90">
        <v>26.03</v>
      </c>
      <c r="F90" t="s">
        <v>292</v>
      </c>
    </row>
    <row r="91" spans="1:6" ht="12.75">
      <c r="A91" t="s">
        <v>195</v>
      </c>
      <c r="B91">
        <v>6479925</v>
      </c>
      <c r="D91" s="6">
        <v>1321603</v>
      </c>
      <c r="E91">
        <v>26.03</v>
      </c>
      <c r="F91" t="s">
        <v>295</v>
      </c>
    </row>
    <row r="92" spans="1:6" ht="12.75">
      <c r="A92" t="s">
        <v>313</v>
      </c>
      <c r="B92">
        <v>6479920</v>
      </c>
      <c r="C92" s="13">
        <v>38271</v>
      </c>
      <c r="D92" s="6">
        <v>1566345</v>
      </c>
      <c r="E92">
        <v>26.03</v>
      </c>
      <c r="F92" t="s">
        <v>295</v>
      </c>
    </row>
    <row r="93" spans="1:6" ht="12.75">
      <c r="A93" t="s">
        <v>314</v>
      </c>
      <c r="B93">
        <v>8444789</v>
      </c>
      <c r="C93" s="13">
        <v>38271</v>
      </c>
      <c r="D93" s="6">
        <v>43874</v>
      </c>
      <c r="E93">
        <v>20.25</v>
      </c>
      <c r="F93" t="s">
        <v>245</v>
      </c>
    </row>
    <row r="94" spans="1:6" ht="12.75">
      <c r="A94" t="s">
        <v>315</v>
      </c>
      <c r="B94">
        <v>6479918</v>
      </c>
      <c r="C94" s="13">
        <v>38268</v>
      </c>
      <c r="D94" s="6">
        <v>2398465</v>
      </c>
      <c r="E94">
        <v>26.03</v>
      </c>
      <c r="F94" t="s">
        <v>295</v>
      </c>
    </row>
    <row r="95" spans="1:4" ht="12.75">
      <c r="A95" t="s">
        <v>197</v>
      </c>
      <c r="D95" s="6">
        <f>SUM(D87:D94)</f>
        <v>25985131</v>
      </c>
    </row>
    <row r="96" ht="12.75">
      <c r="D96" s="6"/>
    </row>
    <row r="97" spans="1:5" ht="12.75">
      <c r="A97" t="s">
        <v>198</v>
      </c>
      <c r="D97" s="6"/>
      <c r="E97" s="41">
        <f>D85-D95</f>
        <v>4014869</v>
      </c>
    </row>
    <row r="99" spans="1:4" ht="12.75">
      <c r="A99" s="48" t="s">
        <v>95</v>
      </c>
      <c r="D99" s="6"/>
    </row>
    <row r="100" ht="13.5" thickBot="1">
      <c r="D100" s="6"/>
    </row>
    <row r="101" spans="1:6" ht="13.5" thickBot="1">
      <c r="A101" s="7" t="s">
        <v>85</v>
      </c>
      <c r="B101" s="9" t="s">
        <v>86</v>
      </c>
      <c r="C101" s="10"/>
      <c r="D101" s="11">
        <v>39000000</v>
      </c>
      <c r="E101" s="10"/>
      <c r="F101" s="10"/>
    </row>
    <row r="102" ht="13.5" thickBot="1">
      <c r="D102" s="6"/>
    </row>
    <row r="103" spans="1:4" ht="13.5" thickBot="1">
      <c r="A103" s="8" t="s">
        <v>87</v>
      </c>
      <c r="B103" s="8" t="s">
        <v>88</v>
      </c>
      <c r="C103" s="8" t="s">
        <v>89</v>
      </c>
      <c r="D103" s="12" t="s">
        <v>90</v>
      </c>
    </row>
    <row r="104" spans="1:6" ht="12.75">
      <c r="A104" s="17" t="s">
        <v>182</v>
      </c>
      <c r="B104" s="15">
        <v>41813</v>
      </c>
      <c r="C104" s="13">
        <v>38237</v>
      </c>
      <c r="D104" s="6">
        <v>33703180</v>
      </c>
      <c r="E104" s="6">
        <v>72</v>
      </c>
      <c r="F104" t="s">
        <v>246</v>
      </c>
    </row>
    <row r="105" spans="1:6" ht="12.75">
      <c r="A105" s="17" t="s">
        <v>249</v>
      </c>
      <c r="B105">
        <v>849418</v>
      </c>
      <c r="C105" s="13">
        <v>38212</v>
      </c>
      <c r="D105" s="6">
        <v>5296820</v>
      </c>
      <c r="E105">
        <v>72</v>
      </c>
      <c r="F105" t="s">
        <v>243</v>
      </c>
    </row>
    <row r="106" spans="1:5" ht="12.75">
      <c r="A106" s="17" t="s">
        <v>61</v>
      </c>
      <c r="D106" s="6">
        <f>SUM(D104:D105)</f>
        <v>39000000</v>
      </c>
      <c r="E106" s="42">
        <v>0</v>
      </c>
    </row>
    <row r="107" ht="12.75">
      <c r="D107" s="6"/>
    </row>
    <row r="108" ht="12.75">
      <c r="D108" s="6"/>
    </row>
    <row r="109" ht="12.75">
      <c r="D109" s="6"/>
    </row>
    <row r="110" spans="1:4" ht="13.5" thickBot="1">
      <c r="A110" t="s">
        <v>91</v>
      </c>
      <c r="D110" s="6">
        <v>30000000</v>
      </c>
    </row>
    <row r="111" spans="1:4" ht="13.5" thickBot="1">
      <c r="A111" s="8" t="s">
        <v>87</v>
      </c>
      <c r="B111" s="8" t="s">
        <v>88</v>
      </c>
      <c r="C111" s="8" t="s">
        <v>89</v>
      </c>
      <c r="D111" s="12" t="s">
        <v>90</v>
      </c>
    </row>
    <row r="112" spans="1:6" ht="12.75">
      <c r="A112" t="s">
        <v>165</v>
      </c>
      <c r="B112">
        <v>848516</v>
      </c>
      <c r="C112" s="13">
        <v>38191</v>
      </c>
      <c r="D112" s="6">
        <v>19254200</v>
      </c>
      <c r="E112">
        <v>26.03</v>
      </c>
      <c r="F112" t="s">
        <v>243</v>
      </c>
    </row>
    <row r="113" spans="1:6" ht="12.75">
      <c r="A113" t="s">
        <v>327</v>
      </c>
      <c r="B113">
        <v>851035</v>
      </c>
      <c r="C113" s="13">
        <v>38247</v>
      </c>
      <c r="D113" s="6">
        <v>1428000</v>
      </c>
      <c r="E113">
        <v>24.07</v>
      </c>
      <c r="F113" t="s">
        <v>243</v>
      </c>
    </row>
    <row r="114" spans="1:6" ht="12.75">
      <c r="A114" t="s">
        <v>180</v>
      </c>
      <c r="B114">
        <v>4685606</v>
      </c>
      <c r="C114" s="13">
        <v>38268</v>
      </c>
      <c r="D114" s="6">
        <v>2217077</v>
      </c>
      <c r="E114">
        <v>20.25</v>
      </c>
      <c r="F114" t="s">
        <v>334</v>
      </c>
    </row>
    <row r="115" spans="1:6" ht="12.75">
      <c r="A115" t="s">
        <v>342</v>
      </c>
      <c r="B115">
        <v>8750212</v>
      </c>
      <c r="C115" s="13">
        <v>38295</v>
      </c>
      <c r="D115" s="6">
        <v>2380000</v>
      </c>
      <c r="E115">
        <v>20.25</v>
      </c>
      <c r="F115" t="s">
        <v>278</v>
      </c>
    </row>
    <row r="116" spans="1:4" ht="12.75">
      <c r="A116" t="s">
        <v>197</v>
      </c>
      <c r="D116" s="6">
        <f>SUM(D112:D115)</f>
        <v>25279277</v>
      </c>
    </row>
    <row r="117" spans="4:5" ht="12.75">
      <c r="D117" s="6"/>
      <c r="E117" s="41">
        <f>D110-D116</f>
        <v>4720723</v>
      </c>
    </row>
    <row r="118" spans="1:6" ht="12.75">
      <c r="A118" t="s">
        <v>351</v>
      </c>
      <c r="D118" s="6">
        <v>7776342</v>
      </c>
      <c r="E118">
        <v>26.03</v>
      </c>
      <c r="F118" t="s">
        <v>295</v>
      </c>
    </row>
    <row r="119" spans="1:6" ht="12.75">
      <c r="A119" t="s">
        <v>170</v>
      </c>
      <c r="B119">
        <v>8750212</v>
      </c>
      <c r="C119" s="13">
        <v>38295</v>
      </c>
      <c r="D119" s="6">
        <v>4760000</v>
      </c>
      <c r="E119">
        <v>20.25</v>
      </c>
      <c r="F119" t="s">
        <v>278</v>
      </c>
    </row>
    <row r="121" spans="1:4" ht="12.75">
      <c r="A121" s="48" t="s">
        <v>96</v>
      </c>
      <c r="D121" s="6"/>
    </row>
    <row r="122" ht="13.5" thickBot="1">
      <c r="D122" s="6"/>
    </row>
    <row r="123" spans="1:4" ht="13.5" thickBot="1">
      <c r="A123" s="7" t="s">
        <v>85</v>
      </c>
      <c r="B123" s="9" t="s">
        <v>86</v>
      </c>
      <c r="C123" s="10"/>
      <c r="D123" s="11">
        <v>17000000</v>
      </c>
    </row>
    <row r="124" ht="13.5" thickBot="1">
      <c r="D124" s="6"/>
    </row>
    <row r="125" spans="1:4" ht="13.5" thickBot="1">
      <c r="A125" s="8" t="s">
        <v>87</v>
      </c>
      <c r="B125" s="8" t="s">
        <v>88</v>
      </c>
      <c r="C125" s="8" t="s">
        <v>89</v>
      </c>
      <c r="D125" s="12" t="s">
        <v>90</v>
      </c>
    </row>
    <row r="126" spans="1:4" ht="12.75">
      <c r="A126" s="17" t="s">
        <v>360</v>
      </c>
      <c r="B126">
        <v>8444220</v>
      </c>
      <c r="C126" s="13">
        <v>38306</v>
      </c>
      <c r="D126" s="6">
        <v>15550035</v>
      </c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spans="1:4" ht="13.5" thickBot="1">
      <c r="A131" t="s">
        <v>91</v>
      </c>
      <c r="D131" s="6">
        <v>7000000</v>
      </c>
    </row>
    <row r="132" spans="1:4" ht="13.5" thickBot="1">
      <c r="A132" s="8" t="s">
        <v>87</v>
      </c>
      <c r="B132" s="8" t="s">
        <v>88</v>
      </c>
      <c r="C132" s="8" t="s">
        <v>89</v>
      </c>
      <c r="D132" s="12" t="s">
        <v>90</v>
      </c>
    </row>
    <row r="133" spans="1:4" ht="12.75">
      <c r="A133" t="s">
        <v>354</v>
      </c>
      <c r="B133">
        <v>6476792</v>
      </c>
      <c r="C133" s="13">
        <v>38299</v>
      </c>
      <c r="D133" s="6">
        <v>3389686</v>
      </c>
    </row>
    <row r="135" spans="1:4" ht="12.75">
      <c r="A135" s="48" t="s">
        <v>97</v>
      </c>
      <c r="D135" s="6"/>
    </row>
    <row r="136" ht="13.5" thickBot="1">
      <c r="D136" s="6"/>
    </row>
    <row r="137" spans="1:4" ht="13.5" thickBot="1">
      <c r="A137" s="7" t="s">
        <v>85</v>
      </c>
      <c r="B137" s="9" t="s">
        <v>86</v>
      </c>
      <c r="C137" s="10"/>
      <c r="D137" s="11">
        <v>30000000</v>
      </c>
    </row>
    <row r="138" ht="13.5" thickBot="1">
      <c r="D138" s="6"/>
    </row>
    <row r="139" spans="1:4" ht="13.5" thickBot="1">
      <c r="A139" s="8" t="s">
        <v>87</v>
      </c>
      <c r="B139" s="8" t="s">
        <v>88</v>
      </c>
      <c r="C139" s="8" t="s">
        <v>89</v>
      </c>
      <c r="D139" s="12" t="s">
        <v>90</v>
      </c>
    </row>
    <row r="140" spans="1:4" ht="12.75">
      <c r="A140" s="17" t="s">
        <v>259</v>
      </c>
      <c r="B140">
        <v>4978157</v>
      </c>
      <c r="C140" s="13">
        <v>38278</v>
      </c>
      <c r="D140" s="6">
        <v>29738371</v>
      </c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spans="1:4" ht="13.5" thickBot="1">
      <c r="A146" t="s">
        <v>91</v>
      </c>
      <c r="D146" s="6">
        <v>0</v>
      </c>
    </row>
    <row r="147" spans="1:4" ht="13.5" thickBot="1">
      <c r="A147" s="8" t="s">
        <v>87</v>
      </c>
      <c r="B147" s="8" t="s">
        <v>88</v>
      </c>
      <c r="C147" s="8" t="s">
        <v>89</v>
      </c>
      <c r="D147" s="12" t="s">
        <v>90</v>
      </c>
    </row>
    <row r="149" spans="1:4" ht="12.75">
      <c r="A149" s="48" t="s">
        <v>99</v>
      </c>
      <c r="D149" s="6"/>
    </row>
    <row r="150" ht="13.5" thickBot="1">
      <c r="D150" s="6"/>
    </row>
    <row r="151" spans="1:6" ht="13.5" thickBot="1">
      <c r="A151" s="7" t="s">
        <v>85</v>
      </c>
      <c r="B151" s="9" t="s">
        <v>86</v>
      </c>
      <c r="C151" s="10"/>
      <c r="D151" s="11">
        <v>45000000</v>
      </c>
      <c r="E151" s="10"/>
      <c r="F151" s="10"/>
    </row>
    <row r="152" ht="13.5" thickBot="1">
      <c r="D152" s="6"/>
    </row>
    <row r="153" spans="1:4" ht="13.5" thickBot="1">
      <c r="A153" s="8" t="s">
        <v>87</v>
      </c>
      <c r="B153" s="8" t="s">
        <v>88</v>
      </c>
      <c r="C153" s="8" t="s">
        <v>89</v>
      </c>
      <c r="D153" s="12" t="s">
        <v>90</v>
      </c>
    </row>
    <row r="154" spans="1:6" ht="12.75">
      <c r="A154" s="17" t="s">
        <v>181</v>
      </c>
      <c r="B154">
        <v>849519</v>
      </c>
      <c r="C154" s="13">
        <v>38205</v>
      </c>
      <c r="D154" s="6">
        <v>39936400</v>
      </c>
      <c r="E154" s="6"/>
      <c r="F154" t="s">
        <v>243</v>
      </c>
    </row>
    <row r="155" spans="1:6" ht="12.75">
      <c r="A155" s="17" t="s">
        <v>254</v>
      </c>
      <c r="B155">
        <v>849519</v>
      </c>
      <c r="C155" s="13">
        <v>38205</v>
      </c>
      <c r="D155" s="6">
        <v>3099800</v>
      </c>
      <c r="E155" s="6"/>
      <c r="F155" t="s">
        <v>243</v>
      </c>
    </row>
    <row r="156" spans="1:6" ht="12.75">
      <c r="A156" s="17" t="s">
        <v>252</v>
      </c>
      <c r="B156">
        <v>849958</v>
      </c>
      <c r="C156" s="13">
        <v>38230</v>
      </c>
      <c r="D156" s="6">
        <v>419200</v>
      </c>
      <c r="E156" s="6"/>
      <c r="F156" t="s">
        <v>243</v>
      </c>
    </row>
    <row r="157" spans="1:6" ht="12.75">
      <c r="A157" s="17" t="s">
        <v>253</v>
      </c>
      <c r="B157">
        <v>849418</v>
      </c>
      <c r="C157" s="13">
        <v>38212</v>
      </c>
      <c r="D157" s="6">
        <v>1544600</v>
      </c>
      <c r="F157" t="s">
        <v>243</v>
      </c>
    </row>
    <row r="158" spans="1:5" ht="12.75">
      <c r="A158" s="17" t="s">
        <v>197</v>
      </c>
      <c r="D158" s="6">
        <f>SUM(D154:D157)</f>
        <v>45000000</v>
      </c>
      <c r="E158" s="42">
        <v>0</v>
      </c>
    </row>
    <row r="159" ht="12.75">
      <c r="D159" s="6"/>
    </row>
    <row r="160" spans="1:4" ht="13.5" thickBot="1">
      <c r="A160" t="s">
        <v>91</v>
      </c>
      <c r="D160" s="6">
        <v>24500000</v>
      </c>
    </row>
    <row r="161" spans="1:4" ht="13.5" thickBot="1">
      <c r="A161" s="8" t="s">
        <v>87</v>
      </c>
      <c r="B161" s="8" t="s">
        <v>88</v>
      </c>
      <c r="C161" s="8" t="s">
        <v>89</v>
      </c>
      <c r="D161" s="12" t="s">
        <v>90</v>
      </c>
    </row>
    <row r="162" spans="1:6" ht="12.75">
      <c r="A162" t="s">
        <v>150</v>
      </c>
      <c r="B162">
        <v>4788871</v>
      </c>
      <c r="C162" s="13">
        <v>38197</v>
      </c>
      <c r="D162" s="6">
        <v>1329825</v>
      </c>
      <c r="E162">
        <v>20.25</v>
      </c>
      <c r="F162" t="s">
        <v>274</v>
      </c>
    </row>
    <row r="163" spans="1:6" ht="12.75">
      <c r="A163" t="s">
        <v>151</v>
      </c>
      <c r="B163">
        <v>9387907</v>
      </c>
      <c r="C163" s="13">
        <v>38195</v>
      </c>
      <c r="D163" s="6">
        <v>2018442</v>
      </c>
      <c r="E163">
        <v>20.25</v>
      </c>
      <c r="F163" t="s">
        <v>275</v>
      </c>
    </row>
    <row r="164" spans="1:6" ht="12.75">
      <c r="A164" t="s">
        <v>166</v>
      </c>
      <c r="B164">
        <v>848478</v>
      </c>
      <c r="C164" s="13">
        <v>38189</v>
      </c>
      <c r="D164" s="6">
        <v>5926200</v>
      </c>
      <c r="E164">
        <v>26.03</v>
      </c>
      <c r="F164" t="s">
        <v>243</v>
      </c>
    </row>
    <row r="165" spans="1:6" ht="12.75">
      <c r="A165" t="s">
        <v>173</v>
      </c>
      <c r="B165">
        <v>848478</v>
      </c>
      <c r="C165" s="13">
        <v>38189</v>
      </c>
      <c r="D165" s="6">
        <v>1713600</v>
      </c>
      <c r="E165">
        <v>24.07</v>
      </c>
      <c r="F165" t="s">
        <v>243</v>
      </c>
    </row>
    <row r="166" spans="1:6" ht="12.75">
      <c r="A166" t="s">
        <v>152</v>
      </c>
      <c r="B166">
        <v>9662784</v>
      </c>
      <c r="C166" s="13">
        <v>38196</v>
      </c>
      <c r="D166" s="6">
        <v>2064650</v>
      </c>
      <c r="E166">
        <v>20.25</v>
      </c>
      <c r="F166" t="s">
        <v>272</v>
      </c>
    </row>
    <row r="167" spans="1:6" ht="12.75">
      <c r="A167" t="s">
        <v>152</v>
      </c>
      <c r="B167">
        <v>9662784</v>
      </c>
      <c r="C167" s="13">
        <v>38196</v>
      </c>
      <c r="D167" s="6">
        <v>955570</v>
      </c>
      <c r="E167" s="18" t="s">
        <v>177</v>
      </c>
      <c r="F167" t="s">
        <v>272</v>
      </c>
    </row>
    <row r="168" spans="1:6" ht="12.75">
      <c r="A168" t="s">
        <v>163</v>
      </c>
      <c r="B168">
        <v>8444789</v>
      </c>
      <c r="C168" s="13">
        <v>38271</v>
      </c>
      <c r="D168" s="6">
        <v>1671404</v>
      </c>
      <c r="E168" s="18">
        <v>24.07</v>
      </c>
      <c r="F168" t="s">
        <v>245</v>
      </c>
    </row>
    <row r="169" spans="1:6" ht="12.75">
      <c r="A169" t="s">
        <v>160</v>
      </c>
      <c r="B169">
        <v>8444781</v>
      </c>
      <c r="C169" s="13">
        <v>38268</v>
      </c>
      <c r="D169" s="6">
        <v>835702</v>
      </c>
      <c r="E169" s="18">
        <v>24.07</v>
      </c>
      <c r="F169" t="s">
        <v>245</v>
      </c>
    </row>
    <row r="170" spans="1:5" ht="12.75">
      <c r="A170" t="s">
        <v>326</v>
      </c>
      <c r="D170" s="6">
        <v>6635440</v>
      </c>
      <c r="E170">
        <v>24.07</v>
      </c>
    </row>
    <row r="171" spans="1:6" ht="12.75">
      <c r="A171" t="s">
        <v>152</v>
      </c>
      <c r="B171">
        <v>9663333</v>
      </c>
      <c r="C171" s="13">
        <v>38279</v>
      </c>
      <c r="D171" s="6">
        <v>742560</v>
      </c>
      <c r="E171">
        <v>24.05</v>
      </c>
      <c r="F171" t="s">
        <v>272</v>
      </c>
    </row>
    <row r="172" spans="1:6" ht="12.75">
      <c r="A172" t="s">
        <v>336</v>
      </c>
      <c r="B172">
        <v>8732806</v>
      </c>
      <c r="C172" s="13">
        <v>38275</v>
      </c>
      <c r="D172" s="6">
        <v>1323578</v>
      </c>
      <c r="E172">
        <v>26.03</v>
      </c>
      <c r="F172" t="s">
        <v>265</v>
      </c>
    </row>
    <row r="173" spans="3:4" ht="12.75">
      <c r="C173" s="13"/>
      <c r="D173" s="6"/>
    </row>
    <row r="174" spans="1:4" ht="12.75">
      <c r="A174" t="s">
        <v>197</v>
      </c>
      <c r="D174" s="6">
        <f>SUM(D162:D172)</f>
        <v>25216971</v>
      </c>
    </row>
    <row r="175" spans="1:5" ht="12.75">
      <c r="A175" t="s">
        <v>198</v>
      </c>
      <c r="D175" s="6"/>
      <c r="E175" s="41">
        <f>D160-D174</f>
        <v>-716971</v>
      </c>
    </row>
    <row r="177" spans="1:4" ht="12.75">
      <c r="A177" s="48" t="s">
        <v>98</v>
      </c>
      <c r="D177" s="6"/>
    </row>
    <row r="178" ht="13.5" thickBot="1">
      <c r="D178" s="6"/>
    </row>
    <row r="179" spans="1:6" ht="13.5" thickBot="1">
      <c r="A179" s="7" t="s">
        <v>85</v>
      </c>
      <c r="B179" s="9" t="s">
        <v>86</v>
      </c>
      <c r="C179" s="10"/>
      <c r="D179" s="11">
        <v>36000000</v>
      </c>
      <c r="E179" s="10"/>
      <c r="F179" s="10"/>
    </row>
    <row r="180" ht="13.5" thickBot="1">
      <c r="D180" s="6"/>
    </row>
    <row r="181" spans="1:4" ht="13.5" thickBot="1">
      <c r="A181" s="8" t="s">
        <v>87</v>
      </c>
      <c r="B181" s="8" t="s">
        <v>88</v>
      </c>
      <c r="C181" s="8" t="s">
        <v>89</v>
      </c>
      <c r="D181" s="12" t="s">
        <v>90</v>
      </c>
    </row>
    <row r="182" spans="1:6" ht="12.75">
      <c r="A182" s="17" t="s">
        <v>181</v>
      </c>
      <c r="B182">
        <v>849418</v>
      </c>
      <c r="C182" s="13">
        <v>38212</v>
      </c>
      <c r="D182" s="6">
        <v>49420700</v>
      </c>
      <c r="E182" s="6">
        <f>D179-D182</f>
        <v>-13420700</v>
      </c>
      <c r="F182" t="s">
        <v>243</v>
      </c>
    </row>
    <row r="183" ht="12.75">
      <c r="D183" s="6"/>
    </row>
    <row r="184" spans="1:4" ht="12.75">
      <c r="A184" t="s">
        <v>250</v>
      </c>
      <c r="D184" s="6">
        <v>5296820</v>
      </c>
    </row>
    <row r="185" spans="1:4" ht="12.75">
      <c r="A185" t="s">
        <v>284</v>
      </c>
      <c r="D185" s="6">
        <v>6579280</v>
      </c>
    </row>
    <row r="186" spans="1:4" ht="12.75">
      <c r="A186" t="s">
        <v>8</v>
      </c>
      <c r="D186" s="6">
        <v>1544600</v>
      </c>
    </row>
    <row r="187" ht="12.75">
      <c r="D187" s="6"/>
    </row>
    <row r="188" spans="1:6" ht="12.75">
      <c r="A188" t="s">
        <v>357</v>
      </c>
      <c r="B188">
        <v>8444216</v>
      </c>
      <c r="C188" s="13">
        <v>38306</v>
      </c>
      <c r="D188" s="6">
        <v>3603891</v>
      </c>
      <c r="E188">
        <v>72</v>
      </c>
      <c r="F188" t="s">
        <v>245</v>
      </c>
    </row>
    <row r="189" ht="12.75">
      <c r="D189" s="6"/>
    </row>
    <row r="190" spans="1:4" ht="13.5" thickBot="1">
      <c r="A190" t="s">
        <v>91</v>
      </c>
      <c r="D190" s="6">
        <v>25000000</v>
      </c>
    </row>
    <row r="191" spans="1:4" ht="13.5" thickBot="1">
      <c r="A191" s="8" t="s">
        <v>87</v>
      </c>
      <c r="B191" s="8" t="s">
        <v>88</v>
      </c>
      <c r="C191" s="8" t="s">
        <v>89</v>
      </c>
      <c r="D191" s="12" t="s">
        <v>90</v>
      </c>
    </row>
    <row r="192" spans="1:6" ht="12.75">
      <c r="A192" t="s">
        <v>150</v>
      </c>
      <c r="B192">
        <v>8360518</v>
      </c>
      <c r="C192" s="13">
        <v>38195</v>
      </c>
      <c r="D192" s="6">
        <v>1796210</v>
      </c>
      <c r="E192">
        <v>20.25</v>
      </c>
      <c r="F192" t="s">
        <v>277</v>
      </c>
    </row>
    <row r="193" spans="1:6" ht="12.75">
      <c r="A193" t="s">
        <v>157</v>
      </c>
      <c r="B193">
        <v>3530149</v>
      </c>
      <c r="C193" s="13">
        <v>38189</v>
      </c>
      <c r="D193" s="6">
        <v>862750</v>
      </c>
      <c r="E193">
        <v>24.07</v>
      </c>
      <c r="F193" t="s">
        <v>244</v>
      </c>
    </row>
    <row r="194" spans="1:6" ht="12.75">
      <c r="A194" t="s">
        <v>152</v>
      </c>
      <c r="B194">
        <v>9662784</v>
      </c>
      <c r="C194" s="13">
        <v>38196</v>
      </c>
      <c r="D194" s="6">
        <v>1695750</v>
      </c>
      <c r="E194">
        <v>20.25</v>
      </c>
      <c r="F194" t="s">
        <v>272</v>
      </c>
    </row>
    <row r="195" spans="1:6" ht="12.75">
      <c r="A195" t="s">
        <v>166</v>
      </c>
      <c r="B195">
        <v>848478</v>
      </c>
      <c r="C195" s="13">
        <v>38189</v>
      </c>
      <c r="D195" s="6">
        <v>20206200</v>
      </c>
      <c r="E195">
        <v>26.03</v>
      </c>
      <c r="F195" t="s">
        <v>243</v>
      </c>
    </row>
    <row r="196" spans="1:4" ht="12.75">
      <c r="A196" t="s">
        <v>197</v>
      </c>
      <c r="D196" s="6">
        <f>SUM(D192:D195)</f>
        <v>24560910</v>
      </c>
    </row>
    <row r="197" spans="1:5" ht="12.75">
      <c r="A197" t="s">
        <v>198</v>
      </c>
      <c r="D197" s="6"/>
      <c r="E197" s="41">
        <f>D190-D196</f>
        <v>439090</v>
      </c>
    </row>
    <row r="198" spans="1:6" ht="12.75">
      <c r="A198" t="s">
        <v>370</v>
      </c>
      <c r="B198">
        <v>8750215</v>
      </c>
      <c r="C198" s="13">
        <v>38323</v>
      </c>
      <c r="D198" s="6">
        <v>3957404</v>
      </c>
      <c r="E198">
        <v>20.25</v>
      </c>
      <c r="F198" t="s">
        <v>278</v>
      </c>
    </row>
    <row r="200" spans="1:4" ht="12.75">
      <c r="A200" s="48" t="s">
        <v>100</v>
      </c>
      <c r="D200" s="6"/>
    </row>
    <row r="201" ht="13.5" thickBot="1">
      <c r="D201" s="6"/>
    </row>
    <row r="202" spans="1:6" ht="13.5" thickBot="1">
      <c r="A202" s="7" t="s">
        <v>85</v>
      </c>
      <c r="B202" s="9" t="s">
        <v>86</v>
      </c>
      <c r="C202" s="10"/>
      <c r="D202" s="11">
        <v>45000000</v>
      </c>
      <c r="E202" s="10"/>
      <c r="F202" s="10"/>
    </row>
    <row r="203" ht="13.5" thickBot="1">
      <c r="D203" s="6"/>
    </row>
    <row r="204" spans="1:4" ht="13.5" thickBot="1">
      <c r="A204" s="8" t="s">
        <v>87</v>
      </c>
      <c r="B204" s="8" t="s">
        <v>88</v>
      </c>
      <c r="C204" s="8" t="s">
        <v>89</v>
      </c>
      <c r="D204" s="12" t="s">
        <v>90</v>
      </c>
    </row>
    <row r="205" spans="1:6" ht="12.75">
      <c r="A205" s="17" t="s">
        <v>181</v>
      </c>
      <c r="B205">
        <v>849519</v>
      </c>
      <c r="C205" s="13">
        <v>38205</v>
      </c>
      <c r="D205" s="6">
        <v>39936400</v>
      </c>
      <c r="E205" s="6">
        <f>D202-D205</f>
        <v>5063600</v>
      </c>
      <c r="F205" t="s">
        <v>243</v>
      </c>
    </row>
    <row r="206" spans="1:6" ht="12.75">
      <c r="A206" s="17" t="s">
        <v>252</v>
      </c>
      <c r="B206">
        <v>849418</v>
      </c>
      <c r="C206" s="13">
        <v>38212</v>
      </c>
      <c r="D206" s="6">
        <v>5063600</v>
      </c>
      <c r="F206" t="s">
        <v>243</v>
      </c>
    </row>
    <row r="207" spans="1:5" ht="12.75">
      <c r="A207" s="17" t="s">
        <v>197</v>
      </c>
      <c r="D207" s="6">
        <f>SUM(D205:D206)</f>
        <v>45000000</v>
      </c>
      <c r="E207" s="42">
        <v>0</v>
      </c>
    </row>
    <row r="208" ht="12.75">
      <c r="D208" s="6"/>
    </row>
    <row r="209" spans="1:4" ht="13.5" thickBot="1">
      <c r="A209" t="s">
        <v>91</v>
      </c>
      <c r="D209" s="6">
        <v>24000000</v>
      </c>
    </row>
    <row r="210" spans="1:4" ht="13.5" thickBot="1">
      <c r="A210" s="8" t="s">
        <v>87</v>
      </c>
      <c r="B210" s="8" t="s">
        <v>88</v>
      </c>
      <c r="C210" s="8" t="s">
        <v>89</v>
      </c>
      <c r="D210" s="12" t="s">
        <v>90</v>
      </c>
    </row>
    <row r="211" spans="1:6" ht="12.75">
      <c r="A211" t="s">
        <v>150</v>
      </c>
      <c r="B211">
        <v>4788871</v>
      </c>
      <c r="C211" s="13">
        <v>38197</v>
      </c>
      <c r="D211" s="6">
        <v>1329825</v>
      </c>
      <c r="E211">
        <v>20.25</v>
      </c>
      <c r="F211" t="s">
        <v>274</v>
      </c>
    </row>
    <row r="212" spans="1:6" ht="12.75">
      <c r="A212" t="s">
        <v>166</v>
      </c>
      <c r="B212">
        <v>848478</v>
      </c>
      <c r="C212" s="13">
        <v>38189</v>
      </c>
      <c r="D212" s="6">
        <v>7639800</v>
      </c>
      <c r="E212">
        <v>26.03</v>
      </c>
      <c r="F212" t="s">
        <v>243</v>
      </c>
    </row>
    <row r="213" spans="1:6" ht="12.75">
      <c r="A213" t="s">
        <v>173</v>
      </c>
      <c r="B213">
        <v>848478</v>
      </c>
      <c r="C213" s="13">
        <v>38189</v>
      </c>
      <c r="D213" s="6">
        <v>5140800</v>
      </c>
      <c r="E213">
        <v>24.07</v>
      </c>
      <c r="F213" t="s">
        <v>243</v>
      </c>
    </row>
    <row r="214" spans="1:6" ht="12.75">
      <c r="A214" t="s">
        <v>152</v>
      </c>
      <c r="B214">
        <v>9662784</v>
      </c>
      <c r="C214" s="13">
        <v>38196</v>
      </c>
      <c r="D214" s="6">
        <v>2064650</v>
      </c>
      <c r="E214">
        <v>20.25</v>
      </c>
      <c r="F214" t="s">
        <v>272</v>
      </c>
    </row>
    <row r="215" spans="1:6" ht="12.75">
      <c r="A215" t="s">
        <v>152</v>
      </c>
      <c r="B215">
        <v>9662784</v>
      </c>
      <c r="C215" s="13">
        <v>38196</v>
      </c>
      <c r="D215" s="6">
        <v>456960</v>
      </c>
      <c r="E215" s="18" t="s">
        <v>177</v>
      </c>
      <c r="F215" t="s">
        <v>272</v>
      </c>
    </row>
    <row r="216" spans="1:6" ht="12.75">
      <c r="A216" t="s">
        <v>151</v>
      </c>
      <c r="B216">
        <v>6727582</v>
      </c>
      <c r="C216" s="13">
        <v>38226</v>
      </c>
      <c r="D216" s="6">
        <v>2677500</v>
      </c>
      <c r="E216">
        <v>20.25</v>
      </c>
      <c r="F216" t="s">
        <v>262</v>
      </c>
    </row>
    <row r="217" spans="1:6" ht="12.75">
      <c r="A217" t="s">
        <v>317</v>
      </c>
      <c r="B217">
        <v>8444781</v>
      </c>
      <c r="C217" s="13">
        <v>38268</v>
      </c>
      <c r="D217" s="6">
        <v>1671404</v>
      </c>
      <c r="E217">
        <v>24.07</v>
      </c>
      <c r="F217" t="s">
        <v>245</v>
      </c>
    </row>
    <row r="218" spans="1:4" ht="12.75">
      <c r="A218" t="s">
        <v>152</v>
      </c>
      <c r="B218">
        <v>9663333</v>
      </c>
      <c r="C218" s="13">
        <v>38279</v>
      </c>
      <c r="D218" s="6">
        <v>716380</v>
      </c>
    </row>
    <row r="219" spans="1:6" ht="12.75">
      <c r="A219" t="s">
        <v>336</v>
      </c>
      <c r="B219">
        <v>8732806</v>
      </c>
      <c r="C219" s="13">
        <v>38275</v>
      </c>
      <c r="D219" s="6">
        <v>1323578</v>
      </c>
      <c r="E219">
        <v>26.03</v>
      </c>
      <c r="F219" t="s">
        <v>265</v>
      </c>
    </row>
    <row r="220" spans="1:4" ht="12.75">
      <c r="A220" t="s">
        <v>197</v>
      </c>
      <c r="D220" s="6">
        <f>SUM(D211:D219)</f>
        <v>23020897</v>
      </c>
    </row>
    <row r="221" spans="1:5" ht="12.75">
      <c r="A221" t="s">
        <v>198</v>
      </c>
      <c r="D221" s="6"/>
      <c r="E221" s="41">
        <f>D209-D220</f>
        <v>979103</v>
      </c>
    </row>
    <row r="222" ht="12.75">
      <c r="D222" s="6"/>
    </row>
    <row r="224" spans="1:4" ht="12.75">
      <c r="A224" s="48" t="s">
        <v>101</v>
      </c>
      <c r="D224" s="6"/>
    </row>
    <row r="225" ht="13.5" thickBot="1">
      <c r="D225" s="6"/>
    </row>
    <row r="226" spans="1:6" ht="13.5" thickBot="1">
      <c r="A226" s="7" t="s">
        <v>85</v>
      </c>
      <c r="B226" s="9" t="s">
        <v>86</v>
      </c>
      <c r="C226" s="10"/>
      <c r="D226" s="11">
        <v>75000000</v>
      </c>
      <c r="E226" s="10"/>
      <c r="F226" s="10"/>
    </row>
    <row r="227" ht="13.5" thickBot="1">
      <c r="D227" s="6"/>
    </row>
    <row r="228" spans="1:4" ht="13.5" thickBot="1">
      <c r="A228" s="8" t="s">
        <v>87</v>
      </c>
      <c r="B228" s="8" t="s">
        <v>88</v>
      </c>
      <c r="C228" s="8" t="s">
        <v>89</v>
      </c>
      <c r="D228" s="12" t="s">
        <v>90</v>
      </c>
    </row>
    <row r="229" spans="1:6" ht="12.75">
      <c r="A229" s="17" t="s">
        <v>298</v>
      </c>
      <c r="B229">
        <v>6182016</v>
      </c>
      <c r="C229" s="13">
        <v>38265</v>
      </c>
      <c r="D229" s="6">
        <v>29923389</v>
      </c>
      <c r="F229" t="s">
        <v>301</v>
      </c>
    </row>
    <row r="230" spans="1:6" ht="12.75">
      <c r="A230" s="17" t="s">
        <v>300</v>
      </c>
      <c r="B230">
        <v>6479920</v>
      </c>
      <c r="C230" s="13">
        <v>38271</v>
      </c>
      <c r="D230" s="6">
        <v>42020078</v>
      </c>
      <c r="F230" t="s">
        <v>295</v>
      </c>
    </row>
    <row r="231" spans="1:4" ht="12.75">
      <c r="A231" s="17" t="s">
        <v>197</v>
      </c>
      <c r="D231" s="6">
        <f>SUM(D229:D230)</f>
        <v>71943467</v>
      </c>
    </row>
    <row r="232" spans="1:5" ht="12.75">
      <c r="A232" s="17" t="s">
        <v>198</v>
      </c>
      <c r="D232" s="6"/>
      <c r="E232" s="41">
        <f>D226-D231</f>
        <v>3056533</v>
      </c>
    </row>
    <row r="233" ht="12.75">
      <c r="D233" s="6"/>
    </row>
    <row r="234" spans="1:4" ht="13.5" thickBot="1">
      <c r="A234" t="s">
        <v>91</v>
      </c>
      <c r="D234" s="6">
        <v>40000000</v>
      </c>
    </row>
    <row r="235" spans="1:4" ht="13.5" thickBot="1">
      <c r="A235" s="8" t="s">
        <v>87</v>
      </c>
      <c r="B235" s="8" t="s">
        <v>88</v>
      </c>
      <c r="C235" s="8" t="s">
        <v>89</v>
      </c>
      <c r="D235" s="12" t="s">
        <v>90</v>
      </c>
    </row>
    <row r="236" spans="1:6" ht="12.75">
      <c r="A236" t="s">
        <v>166</v>
      </c>
      <c r="B236">
        <v>848478</v>
      </c>
      <c r="C236" s="13">
        <v>38189</v>
      </c>
      <c r="D236" s="6">
        <v>1987300</v>
      </c>
      <c r="E236">
        <v>26.03</v>
      </c>
      <c r="F236" t="s">
        <v>243</v>
      </c>
    </row>
    <row r="237" spans="1:6" ht="12.75">
      <c r="A237" t="s">
        <v>151</v>
      </c>
      <c r="B237">
        <v>6727431</v>
      </c>
      <c r="C237" s="13">
        <v>38195</v>
      </c>
      <c r="D237" s="6">
        <v>904341</v>
      </c>
      <c r="E237">
        <v>20.25</v>
      </c>
      <c r="F237" t="s">
        <v>262</v>
      </c>
    </row>
    <row r="238" spans="1:6" ht="12.75">
      <c r="A238" t="s">
        <v>151</v>
      </c>
      <c r="B238">
        <v>6727431</v>
      </c>
      <c r="C238" s="13">
        <v>38195</v>
      </c>
      <c r="D238" s="6">
        <v>390343</v>
      </c>
      <c r="E238">
        <v>20.25</v>
      </c>
      <c r="F238" t="s">
        <v>262</v>
      </c>
    </row>
    <row r="239" spans="1:6" ht="12.75">
      <c r="A239" t="s">
        <v>151</v>
      </c>
      <c r="B239">
        <v>9387907</v>
      </c>
      <c r="C239" s="13">
        <v>38195</v>
      </c>
      <c r="D239" s="6">
        <v>2018442</v>
      </c>
      <c r="E239">
        <v>20.25</v>
      </c>
      <c r="F239" t="s">
        <v>275</v>
      </c>
    </row>
    <row r="240" spans="1:6" ht="12.75">
      <c r="A240" t="s">
        <v>298</v>
      </c>
      <c r="B240">
        <v>6182016</v>
      </c>
      <c r="C240" s="13">
        <v>38265</v>
      </c>
      <c r="D240" s="6">
        <v>13467974</v>
      </c>
      <c r="E240">
        <v>26.03</v>
      </c>
      <c r="F240" t="s">
        <v>301</v>
      </c>
    </row>
    <row r="241" spans="1:6" ht="12.75">
      <c r="A241" t="s">
        <v>299</v>
      </c>
      <c r="B241">
        <v>6479920</v>
      </c>
      <c r="C241" s="13">
        <v>38271</v>
      </c>
      <c r="D241" s="6">
        <v>8080784</v>
      </c>
      <c r="E241">
        <v>26.03</v>
      </c>
      <c r="F241" t="s">
        <v>295</v>
      </c>
    </row>
    <row r="242" spans="1:6" ht="12.75">
      <c r="A242" t="s">
        <v>180</v>
      </c>
      <c r="B242">
        <v>6921588</v>
      </c>
      <c r="C242" s="13">
        <v>38264</v>
      </c>
      <c r="D242" s="6">
        <v>1988490</v>
      </c>
      <c r="E242">
        <v>24.07</v>
      </c>
      <c r="F242" t="s">
        <v>263</v>
      </c>
    </row>
    <row r="243" spans="1:6" ht="12.75">
      <c r="A243" t="s">
        <v>331</v>
      </c>
      <c r="B243" t="s">
        <v>329</v>
      </c>
      <c r="C243" s="13">
        <v>38258</v>
      </c>
      <c r="D243" s="6">
        <v>3960350</v>
      </c>
      <c r="E243">
        <v>24.07</v>
      </c>
      <c r="F243" t="s">
        <v>330</v>
      </c>
    </row>
    <row r="244" spans="1:4" ht="12.75">
      <c r="A244" t="s">
        <v>197</v>
      </c>
      <c r="D244" s="6">
        <f>SUM(D236:D243)</f>
        <v>32798024</v>
      </c>
    </row>
    <row r="245" spans="1:5" ht="12.75">
      <c r="A245" t="s">
        <v>198</v>
      </c>
      <c r="D245" s="6"/>
      <c r="E245" s="41">
        <f>D234-D244</f>
        <v>7201976</v>
      </c>
    </row>
    <row r="247" spans="1:4" ht="12.75">
      <c r="A247" s="48" t="s">
        <v>199</v>
      </c>
      <c r="D247" s="6"/>
    </row>
    <row r="248" ht="13.5" thickBot="1">
      <c r="D248" s="6"/>
    </row>
    <row r="249" spans="1:6" ht="13.5" thickBot="1">
      <c r="A249" s="7" t="s">
        <v>85</v>
      </c>
      <c r="B249" s="9" t="s">
        <v>86</v>
      </c>
      <c r="C249" s="10"/>
      <c r="D249" s="11">
        <v>25000000</v>
      </c>
      <c r="E249" s="10"/>
      <c r="F249" s="10"/>
    </row>
    <row r="250" ht="13.5" thickBot="1">
      <c r="D250" s="6"/>
    </row>
    <row r="251" spans="1:4" ht="13.5" thickBot="1">
      <c r="A251" s="8" t="s">
        <v>87</v>
      </c>
      <c r="B251" s="8" t="s">
        <v>88</v>
      </c>
      <c r="C251" s="8" t="s">
        <v>89</v>
      </c>
      <c r="D251" s="12" t="s">
        <v>90</v>
      </c>
    </row>
    <row r="252" spans="1:6" ht="12.75">
      <c r="A252" s="17" t="s">
        <v>242</v>
      </c>
      <c r="B252">
        <v>8444218</v>
      </c>
      <c r="C252" s="13">
        <v>38306</v>
      </c>
      <c r="D252" s="6">
        <v>3603891</v>
      </c>
      <c r="E252">
        <v>72</v>
      </c>
      <c r="F252" t="s">
        <v>245</v>
      </c>
    </row>
    <row r="253" spans="1:6" ht="12.75">
      <c r="A253" s="17" t="s">
        <v>361</v>
      </c>
      <c r="B253">
        <v>3732943</v>
      </c>
      <c r="C253" s="13">
        <v>38296</v>
      </c>
      <c r="D253" s="6">
        <v>14744100</v>
      </c>
      <c r="E253">
        <v>72</v>
      </c>
      <c r="F253" t="s">
        <v>243</v>
      </c>
    </row>
    <row r="254" spans="1:6" ht="12.75">
      <c r="A254" s="17" t="s">
        <v>376</v>
      </c>
      <c r="B254">
        <v>1164182</v>
      </c>
      <c r="C254" s="13">
        <v>38337</v>
      </c>
      <c r="D254" s="6">
        <v>3709801</v>
      </c>
      <c r="E254">
        <v>72</v>
      </c>
      <c r="F254" t="s">
        <v>377</v>
      </c>
    </row>
    <row r="255" ht="12.75">
      <c r="D255" s="6"/>
    </row>
    <row r="256" spans="1:4" ht="13.5" thickBot="1">
      <c r="A256" t="s">
        <v>91</v>
      </c>
      <c r="D256" s="6">
        <v>5000000</v>
      </c>
    </row>
    <row r="257" spans="1:4" ht="13.5" thickBot="1">
      <c r="A257" s="8" t="s">
        <v>87</v>
      </c>
      <c r="B257" s="8" t="s">
        <v>88</v>
      </c>
      <c r="C257" s="8" t="s">
        <v>89</v>
      </c>
      <c r="D257" s="12" t="s">
        <v>90</v>
      </c>
    </row>
    <row r="258" spans="1:6" ht="12.75">
      <c r="A258" t="s">
        <v>151</v>
      </c>
      <c r="B258">
        <v>9387907</v>
      </c>
      <c r="C258" s="13">
        <v>38195</v>
      </c>
      <c r="D258" s="6">
        <v>1083104</v>
      </c>
      <c r="E258">
        <v>20.25</v>
      </c>
      <c r="F258" t="s">
        <v>275</v>
      </c>
    </row>
    <row r="259" spans="1:6" ht="12.75">
      <c r="A259" t="s">
        <v>151</v>
      </c>
      <c r="B259">
        <v>4685608</v>
      </c>
      <c r="C259" s="13">
        <v>38268</v>
      </c>
      <c r="D259" s="6">
        <v>574770</v>
      </c>
      <c r="E259">
        <v>25</v>
      </c>
      <c r="F259" t="s">
        <v>334</v>
      </c>
    </row>
    <row r="261" spans="1:4" ht="12.75">
      <c r="A261" s="48" t="s">
        <v>102</v>
      </c>
      <c r="D261" s="6"/>
    </row>
    <row r="262" ht="13.5" thickBot="1">
      <c r="D262" s="6"/>
    </row>
    <row r="263" spans="1:6" ht="13.5" thickBot="1">
      <c r="A263" s="7" t="s">
        <v>85</v>
      </c>
      <c r="B263" s="9" t="s">
        <v>86</v>
      </c>
      <c r="C263" s="10"/>
      <c r="D263" s="11">
        <v>45000000</v>
      </c>
      <c r="E263" s="10"/>
      <c r="F263" s="10"/>
    </row>
    <row r="264" ht="13.5" thickBot="1">
      <c r="D264" s="6"/>
    </row>
    <row r="265" spans="1:4" ht="13.5" thickBot="1">
      <c r="A265" s="8" t="s">
        <v>87</v>
      </c>
      <c r="B265" s="8" t="s">
        <v>88</v>
      </c>
      <c r="C265" s="8" t="s">
        <v>89</v>
      </c>
      <c r="D265" s="12" t="s">
        <v>90</v>
      </c>
    </row>
    <row r="266" spans="1:6" ht="12.75">
      <c r="A266" s="17" t="s">
        <v>184</v>
      </c>
      <c r="B266">
        <v>849519</v>
      </c>
      <c r="C266" s="13">
        <v>38205</v>
      </c>
      <c r="D266" s="6">
        <v>48099800</v>
      </c>
      <c r="E266">
        <v>72</v>
      </c>
      <c r="F266" t="s">
        <v>243</v>
      </c>
    </row>
    <row r="267" spans="1:5" ht="12.75">
      <c r="A267" s="17" t="s">
        <v>198</v>
      </c>
      <c r="D267" s="6"/>
      <c r="E267" s="6">
        <f>D263-D266</f>
        <v>-3099800</v>
      </c>
    </row>
    <row r="268" spans="1:4" ht="12.75">
      <c r="A268" s="17" t="s">
        <v>8</v>
      </c>
      <c r="D268" s="6">
        <v>3099800</v>
      </c>
    </row>
    <row r="269" ht="12.75">
      <c r="D269" s="6"/>
    </row>
    <row r="270" ht="12.75">
      <c r="D270" s="6"/>
    </row>
    <row r="271" ht="12.75">
      <c r="D271" s="6"/>
    </row>
    <row r="272" spans="1:4" ht="13.5" thickBot="1">
      <c r="A272" t="s">
        <v>91</v>
      </c>
      <c r="D272" s="6">
        <v>20000000</v>
      </c>
    </row>
    <row r="273" spans="1:4" ht="13.5" thickBot="1">
      <c r="A273" s="8" t="s">
        <v>87</v>
      </c>
      <c r="B273" s="8" t="s">
        <v>88</v>
      </c>
      <c r="C273" s="8" t="s">
        <v>89</v>
      </c>
      <c r="D273" s="12" t="s">
        <v>90</v>
      </c>
    </row>
    <row r="274" spans="1:6" ht="12.75">
      <c r="A274" t="s">
        <v>151</v>
      </c>
      <c r="B274">
        <v>9387907</v>
      </c>
      <c r="C274" s="13">
        <v>38195</v>
      </c>
      <c r="D274" s="6">
        <v>2018442</v>
      </c>
      <c r="F274" t="s">
        <v>275</v>
      </c>
    </row>
    <row r="275" spans="1:6" ht="12.75">
      <c r="A275" t="s">
        <v>151</v>
      </c>
      <c r="B275">
        <v>9387907</v>
      </c>
      <c r="C275" s="13">
        <v>38195</v>
      </c>
      <c r="D275" s="6">
        <v>2142000</v>
      </c>
      <c r="F275" t="s">
        <v>275</v>
      </c>
    </row>
    <row r="276" spans="1:6" ht="12.75">
      <c r="A276" t="s">
        <v>166</v>
      </c>
      <c r="B276">
        <v>848478</v>
      </c>
      <c r="C276" s="13">
        <v>38189</v>
      </c>
      <c r="D276" s="6">
        <v>11459700</v>
      </c>
      <c r="E276">
        <v>26.03</v>
      </c>
      <c r="F276" t="s">
        <v>243</v>
      </c>
    </row>
    <row r="277" spans="1:6" ht="12.75">
      <c r="A277" t="s">
        <v>173</v>
      </c>
      <c r="B277">
        <v>848478</v>
      </c>
      <c r="C277" s="13">
        <v>38189</v>
      </c>
      <c r="D277" s="6">
        <v>1703600</v>
      </c>
      <c r="E277">
        <v>24.07</v>
      </c>
      <c r="F277" t="s">
        <v>243</v>
      </c>
    </row>
    <row r="278" spans="1:6" ht="12.75">
      <c r="A278" t="s">
        <v>152</v>
      </c>
      <c r="B278">
        <v>9662784</v>
      </c>
      <c r="C278" s="13">
        <v>38196</v>
      </c>
      <c r="D278" s="6">
        <v>474810</v>
      </c>
      <c r="E278">
        <v>20.25</v>
      </c>
      <c r="F278" t="s">
        <v>272</v>
      </c>
    </row>
    <row r="279" spans="1:6" ht="12.75">
      <c r="A279" t="s">
        <v>152</v>
      </c>
      <c r="B279">
        <v>9663333</v>
      </c>
      <c r="C279" s="13">
        <v>38279</v>
      </c>
      <c r="D279" s="6">
        <v>1031730</v>
      </c>
      <c r="E279">
        <v>24.05</v>
      </c>
      <c r="F279" t="s">
        <v>272</v>
      </c>
    </row>
    <row r="280" spans="1:6" ht="12.75">
      <c r="A280" t="s">
        <v>164</v>
      </c>
      <c r="B280">
        <v>8444781</v>
      </c>
      <c r="C280" s="13">
        <v>38268</v>
      </c>
      <c r="D280" s="6">
        <v>835702</v>
      </c>
      <c r="E280">
        <v>24.07</v>
      </c>
      <c r="F280" t="s">
        <v>245</v>
      </c>
    </row>
    <row r="281" spans="1:4" ht="12.75">
      <c r="A281" t="s">
        <v>197</v>
      </c>
      <c r="D281" s="6">
        <f>SUM(D274:D280)</f>
        <v>19665984</v>
      </c>
    </row>
    <row r="282" spans="1:5" ht="12.75">
      <c r="A282" t="s">
        <v>198</v>
      </c>
      <c r="D282" s="6"/>
      <c r="E282" s="41">
        <f>D272-D281</f>
        <v>334016</v>
      </c>
    </row>
    <row r="284" spans="1:4" ht="12.75">
      <c r="A284" s="48" t="s">
        <v>103</v>
      </c>
      <c r="D284" s="6"/>
    </row>
    <row r="285" ht="13.5" thickBot="1">
      <c r="D285" s="6"/>
    </row>
    <row r="286" spans="1:6" ht="13.5" thickBot="1">
      <c r="A286" s="7" t="s">
        <v>85</v>
      </c>
      <c r="B286" s="9" t="s">
        <v>86</v>
      </c>
      <c r="C286" s="10"/>
      <c r="D286" s="11">
        <v>30000000</v>
      </c>
      <c r="E286" s="10"/>
      <c r="F286" s="10"/>
    </row>
    <row r="287" ht="13.5" thickBot="1">
      <c r="D287" s="6"/>
    </row>
    <row r="288" spans="1:4" ht="13.5" thickBot="1">
      <c r="A288" s="8" t="s">
        <v>87</v>
      </c>
      <c r="B288" s="8" t="s">
        <v>88</v>
      </c>
      <c r="C288" s="8" t="s">
        <v>89</v>
      </c>
      <c r="D288" s="12" t="s">
        <v>90</v>
      </c>
    </row>
    <row r="289" spans="1:5" ht="12.75">
      <c r="A289" s="17" t="s">
        <v>311</v>
      </c>
      <c r="B289">
        <v>8732806</v>
      </c>
      <c r="C289" s="13">
        <v>38275</v>
      </c>
      <c r="D289" s="6">
        <v>30642216</v>
      </c>
      <c r="E289" t="s">
        <v>265</v>
      </c>
    </row>
    <row r="290" spans="4:5" ht="12.75">
      <c r="D290" s="6"/>
      <c r="E290" s="41">
        <f>D286-D289</f>
        <v>-642216</v>
      </c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spans="1:4" ht="13.5" thickBot="1">
      <c r="A295" t="s">
        <v>91</v>
      </c>
      <c r="D295" s="6">
        <v>5000000</v>
      </c>
    </row>
    <row r="296" spans="1:4" ht="13.5" thickBot="1">
      <c r="A296" s="8" t="s">
        <v>87</v>
      </c>
      <c r="B296" s="8" t="s">
        <v>88</v>
      </c>
      <c r="C296" s="8" t="s">
        <v>89</v>
      </c>
      <c r="D296" s="12" t="s">
        <v>90</v>
      </c>
    </row>
    <row r="297" spans="1:6" ht="12.75">
      <c r="A297" t="s">
        <v>312</v>
      </c>
      <c r="B297">
        <v>6479918</v>
      </c>
      <c r="C297" s="13">
        <v>38268</v>
      </c>
      <c r="D297" s="6">
        <v>1468448</v>
      </c>
      <c r="E297">
        <v>26.03</v>
      </c>
      <c r="F297" t="s">
        <v>295</v>
      </c>
    </row>
    <row r="298" spans="1:4" ht="12.75">
      <c r="A298" t="s">
        <v>333</v>
      </c>
      <c r="B298">
        <v>6377705</v>
      </c>
      <c r="C298" s="13">
        <v>38267</v>
      </c>
      <c r="D298" s="6">
        <v>453687</v>
      </c>
    </row>
    <row r="299" spans="1:4" ht="12.75">
      <c r="A299" t="s">
        <v>333</v>
      </c>
      <c r="B299">
        <v>4685606</v>
      </c>
      <c r="C299" s="13">
        <v>38268</v>
      </c>
      <c r="D299" s="6">
        <v>1801660</v>
      </c>
    </row>
    <row r="300" spans="1:5" ht="12.75">
      <c r="A300" t="s">
        <v>61</v>
      </c>
      <c r="D300" s="6">
        <f>SUM(D297:D299)</f>
        <v>3723795</v>
      </c>
      <c r="E300" s="6"/>
    </row>
    <row r="301" spans="4:5" ht="12.75">
      <c r="D301" s="6"/>
      <c r="E301" s="41">
        <f>D295-D300</f>
        <v>1276205</v>
      </c>
    </row>
    <row r="303" spans="1:4" ht="12.75">
      <c r="A303" s="48" t="s">
        <v>104</v>
      </c>
      <c r="D303" s="6"/>
    </row>
    <row r="304" ht="13.5" thickBot="1">
      <c r="D304" s="6"/>
    </row>
    <row r="305" spans="1:6" ht="13.5" thickBot="1">
      <c r="A305" s="7" t="s">
        <v>85</v>
      </c>
      <c r="B305" s="9" t="s">
        <v>86</v>
      </c>
      <c r="C305" s="10"/>
      <c r="D305" s="11">
        <v>53400000</v>
      </c>
      <c r="E305" s="10"/>
      <c r="F305" s="10"/>
    </row>
    <row r="306" ht="13.5" thickBot="1">
      <c r="D306" s="6"/>
    </row>
    <row r="307" spans="1:4" ht="13.5" thickBot="1">
      <c r="A307" s="8" t="s">
        <v>87</v>
      </c>
      <c r="B307" s="8" t="s">
        <v>88</v>
      </c>
      <c r="C307" s="8" t="s">
        <v>89</v>
      </c>
      <c r="D307" s="12" t="s">
        <v>90</v>
      </c>
    </row>
    <row r="308" spans="1:6" ht="12.75">
      <c r="A308" s="17" t="s">
        <v>181</v>
      </c>
      <c r="B308">
        <v>849418</v>
      </c>
      <c r="C308" s="13">
        <v>38212</v>
      </c>
      <c r="D308" s="6">
        <v>49420700</v>
      </c>
      <c r="E308" s="6">
        <v>72</v>
      </c>
      <c r="F308" t="s">
        <v>243</v>
      </c>
    </row>
    <row r="309" spans="1:6" ht="12.75">
      <c r="A309" s="17" t="s">
        <v>242</v>
      </c>
      <c r="B309">
        <v>849424</v>
      </c>
      <c r="C309" s="13">
        <v>38212</v>
      </c>
      <c r="D309" s="6">
        <v>3546200</v>
      </c>
      <c r="E309">
        <v>72</v>
      </c>
      <c r="F309" t="s">
        <v>243</v>
      </c>
    </row>
    <row r="310" spans="1:5" ht="12.75">
      <c r="A310" s="17" t="s">
        <v>197</v>
      </c>
      <c r="D310" s="6">
        <f>SUM(D308:D309)</f>
        <v>52966900</v>
      </c>
      <c r="E310" s="41">
        <f>D305-D310</f>
        <v>433100</v>
      </c>
    </row>
    <row r="311" ht="12.75">
      <c r="D311" s="6"/>
    </row>
    <row r="312" ht="12.75">
      <c r="D312" s="6"/>
    </row>
    <row r="313" ht="12.75">
      <c r="D313" s="6"/>
    </row>
    <row r="314" spans="1:4" ht="13.5" thickBot="1">
      <c r="A314" t="s">
        <v>91</v>
      </c>
      <c r="D314" s="6">
        <v>9000000</v>
      </c>
    </row>
    <row r="315" spans="1:4" ht="13.5" thickBot="1">
      <c r="A315" s="8" t="s">
        <v>87</v>
      </c>
      <c r="B315" s="8" t="s">
        <v>88</v>
      </c>
      <c r="C315" s="8" t="s">
        <v>89</v>
      </c>
      <c r="D315" s="12" t="s">
        <v>90</v>
      </c>
    </row>
    <row r="316" spans="1:6" ht="12.75">
      <c r="A316" t="s">
        <v>166</v>
      </c>
      <c r="B316">
        <v>848478</v>
      </c>
      <c r="C316" s="13">
        <v>38189</v>
      </c>
      <c r="D316" s="6">
        <v>6283200</v>
      </c>
      <c r="E316">
        <v>26.03</v>
      </c>
      <c r="F316" t="s">
        <v>243</v>
      </c>
    </row>
    <row r="317" spans="3:4" ht="12.75">
      <c r="C317" s="13"/>
      <c r="D317" s="6"/>
    </row>
    <row r="318" spans="1:5" ht="12.75">
      <c r="A318" t="s">
        <v>198</v>
      </c>
      <c r="D318" s="6"/>
      <c r="E318" s="41">
        <f>D314-D316</f>
        <v>2716800</v>
      </c>
    </row>
    <row r="320" spans="1:4" ht="12.75">
      <c r="A320" s="48" t="s">
        <v>105</v>
      </c>
      <c r="D320" s="6"/>
    </row>
    <row r="321" ht="13.5" thickBot="1">
      <c r="D321" s="6"/>
    </row>
    <row r="322" spans="1:6" ht="13.5" thickBot="1">
      <c r="A322" s="7" t="s">
        <v>85</v>
      </c>
      <c r="B322" s="9" t="s">
        <v>86</v>
      </c>
      <c r="C322" s="10"/>
      <c r="D322" s="11">
        <v>27000000</v>
      </c>
      <c r="E322" s="10"/>
      <c r="F322" s="10"/>
    </row>
    <row r="323" ht="13.5" thickBot="1">
      <c r="D323" s="6"/>
    </row>
    <row r="324" spans="1:4" ht="13.5" thickBot="1">
      <c r="A324" s="8" t="s">
        <v>87</v>
      </c>
      <c r="B324" s="8" t="s">
        <v>88</v>
      </c>
      <c r="C324" s="8" t="s">
        <v>89</v>
      </c>
      <c r="D324" s="12" t="s">
        <v>90</v>
      </c>
    </row>
    <row r="325" spans="1:6" ht="12.75">
      <c r="A325" s="17" t="s">
        <v>190</v>
      </c>
      <c r="B325">
        <v>3546205</v>
      </c>
      <c r="C325" s="13">
        <v>38205</v>
      </c>
      <c r="D325" s="6">
        <v>19383329</v>
      </c>
      <c r="E325">
        <v>72</v>
      </c>
      <c r="F325" t="s">
        <v>244</v>
      </c>
    </row>
    <row r="326" spans="1:6" ht="12.75">
      <c r="A326" s="17" t="s">
        <v>192</v>
      </c>
      <c r="B326">
        <v>849519</v>
      </c>
      <c r="C326" s="13">
        <v>38205</v>
      </c>
      <c r="D326" s="6">
        <v>3546200</v>
      </c>
      <c r="E326">
        <v>72</v>
      </c>
      <c r="F326" t="s">
        <v>243</v>
      </c>
    </row>
    <row r="327" spans="1:6" ht="12.75">
      <c r="A327" s="17" t="s">
        <v>159</v>
      </c>
      <c r="B327">
        <v>8444781</v>
      </c>
      <c r="C327" s="13">
        <v>38268</v>
      </c>
      <c r="D327" s="6">
        <v>3171489</v>
      </c>
      <c r="E327">
        <v>72</v>
      </c>
      <c r="F327" t="s">
        <v>245</v>
      </c>
    </row>
    <row r="328" spans="1:4" ht="12.75">
      <c r="A328" s="17" t="s">
        <v>197</v>
      </c>
      <c r="D328" s="6">
        <f>SUM(D325:D327)</f>
        <v>26101018</v>
      </c>
    </row>
    <row r="329" spans="1:5" ht="12.75">
      <c r="A329" s="17" t="s">
        <v>198</v>
      </c>
      <c r="D329" s="6"/>
      <c r="E329" s="41">
        <f>D322-D328</f>
        <v>898982</v>
      </c>
    </row>
    <row r="330" ht="12.75">
      <c r="D330" s="6"/>
    </row>
    <row r="331" ht="12.75">
      <c r="D331" s="6"/>
    </row>
    <row r="332" spans="1:4" ht="13.5" thickBot="1">
      <c r="A332" t="s">
        <v>91</v>
      </c>
      <c r="D332" s="6">
        <v>23000000</v>
      </c>
    </row>
    <row r="333" spans="1:4" ht="13.5" thickBot="1">
      <c r="A333" s="8" t="s">
        <v>87</v>
      </c>
      <c r="B333" s="8" t="s">
        <v>88</v>
      </c>
      <c r="C333" s="8" t="s">
        <v>89</v>
      </c>
      <c r="D333" s="12" t="s">
        <v>90</v>
      </c>
    </row>
    <row r="334" spans="1:6" ht="12.75">
      <c r="A334" t="s">
        <v>151</v>
      </c>
      <c r="B334">
        <v>6727431</v>
      </c>
      <c r="C334" s="13">
        <v>38195</v>
      </c>
      <c r="D334" s="6">
        <v>3689000</v>
      </c>
      <c r="E334">
        <v>20.25</v>
      </c>
      <c r="F334" t="s">
        <v>262</v>
      </c>
    </row>
    <row r="335" spans="1:6" ht="12.75">
      <c r="A335" t="s">
        <v>151</v>
      </c>
      <c r="B335">
        <v>9387907</v>
      </c>
      <c r="C335" s="13">
        <v>38195</v>
      </c>
      <c r="D335" s="6">
        <v>2166205</v>
      </c>
      <c r="E335">
        <v>20.25</v>
      </c>
      <c r="F335" t="s">
        <v>275</v>
      </c>
    </row>
    <row r="336" spans="1:6" ht="12.75">
      <c r="A336" t="s">
        <v>150</v>
      </c>
      <c r="B336">
        <v>8360518</v>
      </c>
      <c r="C336" s="13">
        <v>38195</v>
      </c>
      <c r="D336" s="6">
        <v>1347157</v>
      </c>
      <c r="E336">
        <v>20.25</v>
      </c>
      <c r="F336" t="s">
        <v>277</v>
      </c>
    </row>
    <row r="337" spans="1:6" ht="12.75">
      <c r="A337" t="s">
        <v>152</v>
      </c>
      <c r="B337" t="s">
        <v>153</v>
      </c>
      <c r="C337" s="13">
        <v>38191</v>
      </c>
      <c r="D337" s="6">
        <v>4624340</v>
      </c>
      <c r="E337">
        <v>20.25</v>
      </c>
      <c r="F337" t="s">
        <v>278</v>
      </c>
    </row>
    <row r="338" spans="1:6" ht="12.75">
      <c r="A338" t="s">
        <v>152</v>
      </c>
      <c r="B338" t="s">
        <v>153</v>
      </c>
      <c r="C338" s="13">
        <v>38191</v>
      </c>
      <c r="D338" s="6">
        <v>4509898</v>
      </c>
      <c r="E338" s="18" t="s">
        <v>178</v>
      </c>
      <c r="F338" t="s">
        <v>278</v>
      </c>
    </row>
    <row r="339" spans="1:6" ht="12.75">
      <c r="A339" t="s">
        <v>166</v>
      </c>
      <c r="B339">
        <v>848478</v>
      </c>
      <c r="C339" s="13">
        <v>38189</v>
      </c>
      <c r="D339" s="6">
        <v>2308600</v>
      </c>
      <c r="E339">
        <v>26.03</v>
      </c>
      <c r="F339" t="s">
        <v>243</v>
      </c>
    </row>
    <row r="340" spans="1:6" ht="12.75">
      <c r="A340" t="s">
        <v>151</v>
      </c>
      <c r="B340">
        <v>4685608</v>
      </c>
      <c r="C340" s="13">
        <v>38268</v>
      </c>
      <c r="D340" s="6">
        <v>1380400</v>
      </c>
      <c r="E340">
        <v>25</v>
      </c>
      <c r="F340" t="s">
        <v>334</v>
      </c>
    </row>
    <row r="341" spans="3:4" ht="12.75">
      <c r="C341" s="13"/>
      <c r="D341" s="6"/>
    </row>
    <row r="342" spans="1:4" ht="12.75">
      <c r="A342" t="s">
        <v>197</v>
      </c>
      <c r="D342" s="6">
        <f>SUM(D334:D340)</f>
        <v>20025600</v>
      </c>
    </row>
    <row r="343" spans="1:5" ht="12.75">
      <c r="A343" t="s">
        <v>198</v>
      </c>
      <c r="D343" s="6"/>
      <c r="E343" s="41">
        <f>D332-D342</f>
        <v>2974400</v>
      </c>
    </row>
    <row r="345" spans="1:4" ht="12.75">
      <c r="A345" s="48" t="s">
        <v>106</v>
      </c>
      <c r="D345" s="6"/>
    </row>
    <row r="346" ht="13.5" thickBot="1">
      <c r="D346" s="6"/>
    </row>
    <row r="347" spans="1:4" ht="13.5" thickBot="1">
      <c r="A347" s="7" t="s">
        <v>85</v>
      </c>
      <c r="B347" s="9" t="s">
        <v>86</v>
      </c>
      <c r="C347" s="10"/>
      <c r="D347" s="11">
        <v>45000000</v>
      </c>
    </row>
    <row r="348" ht="13.5" thickBot="1">
      <c r="D348" s="6"/>
    </row>
    <row r="349" spans="1:4" ht="13.5" thickBot="1">
      <c r="A349" s="8" t="s">
        <v>87</v>
      </c>
      <c r="B349" s="8" t="s">
        <v>88</v>
      </c>
      <c r="C349" s="8" t="s">
        <v>89</v>
      </c>
      <c r="D349" s="12" t="s">
        <v>90</v>
      </c>
    </row>
    <row r="350" ht="12" customHeight="1">
      <c r="D350" s="6">
        <v>33133429</v>
      </c>
    </row>
    <row r="351" ht="12.75">
      <c r="D351" s="6"/>
    </row>
    <row r="352" ht="12.75">
      <c r="D352" s="6"/>
    </row>
    <row r="353" spans="1:4" ht="13.5" thickBot="1">
      <c r="A353" t="s">
        <v>91</v>
      </c>
      <c r="D353" s="6">
        <v>40000000</v>
      </c>
    </row>
    <row r="354" spans="1:4" ht="13.5" thickBot="1">
      <c r="A354" s="8" t="s">
        <v>87</v>
      </c>
      <c r="B354" s="8" t="s">
        <v>88</v>
      </c>
      <c r="C354" s="8" t="s">
        <v>89</v>
      </c>
      <c r="D354" s="12" t="s">
        <v>90</v>
      </c>
    </row>
    <row r="355" ht="12.75">
      <c r="D355" s="6"/>
    </row>
    <row r="356" spans="1:4" ht="12.75">
      <c r="A356" s="48" t="s">
        <v>201</v>
      </c>
      <c r="D356" s="6"/>
    </row>
    <row r="357" ht="13.5" thickBot="1">
      <c r="D357" s="6"/>
    </row>
    <row r="358" spans="1:6" ht="13.5" thickBot="1">
      <c r="A358" s="7" t="s">
        <v>85</v>
      </c>
      <c r="B358" s="9" t="s">
        <v>86</v>
      </c>
      <c r="C358" s="10"/>
      <c r="D358" s="11">
        <v>18000000</v>
      </c>
      <c r="E358" s="10"/>
      <c r="F358" s="10"/>
    </row>
    <row r="359" ht="13.5" thickBot="1">
      <c r="D359" s="6"/>
    </row>
    <row r="360" spans="1:4" ht="13.5" thickBot="1">
      <c r="A360" s="8" t="s">
        <v>87</v>
      </c>
      <c r="B360" s="8" t="s">
        <v>88</v>
      </c>
      <c r="C360" s="8" t="s">
        <v>89</v>
      </c>
      <c r="D360" s="12" t="s">
        <v>90</v>
      </c>
    </row>
    <row r="361" ht="11.25" customHeight="1">
      <c r="D361" s="6">
        <v>15434300</v>
      </c>
    </row>
    <row r="362" ht="12.75">
      <c r="D362" s="6">
        <v>2565700</v>
      </c>
    </row>
    <row r="363" ht="12.75">
      <c r="D363" s="6"/>
    </row>
    <row r="364" spans="1:4" ht="13.5" thickBot="1">
      <c r="A364" t="s">
        <v>91</v>
      </c>
      <c r="D364" s="6">
        <v>6000000</v>
      </c>
    </row>
    <row r="365" spans="1:4" ht="13.5" thickBot="1">
      <c r="A365" s="8" t="s">
        <v>87</v>
      </c>
      <c r="B365" s="8" t="s">
        <v>88</v>
      </c>
      <c r="C365" s="8" t="s">
        <v>89</v>
      </c>
      <c r="D365" s="12" t="s">
        <v>90</v>
      </c>
    </row>
    <row r="366" spans="1:6" ht="12.75">
      <c r="A366" t="s">
        <v>341</v>
      </c>
      <c r="B366">
        <v>9663434</v>
      </c>
      <c r="C366" s="13">
        <v>38295</v>
      </c>
      <c r="D366" s="6">
        <v>901425</v>
      </c>
      <c r="E366" t="s">
        <v>177</v>
      </c>
      <c r="F366" t="s">
        <v>272</v>
      </c>
    </row>
    <row r="367" spans="1:6" ht="12.75">
      <c r="A367" t="s">
        <v>341</v>
      </c>
      <c r="B367">
        <v>9663434</v>
      </c>
      <c r="C367" s="13">
        <v>38295</v>
      </c>
      <c r="D367" s="6">
        <v>891310</v>
      </c>
      <c r="E367">
        <v>20.25</v>
      </c>
      <c r="F367" t="s">
        <v>272</v>
      </c>
    </row>
    <row r="369" spans="1:4" ht="12.75">
      <c r="A369" s="48" t="s">
        <v>107</v>
      </c>
      <c r="D369" s="6"/>
    </row>
    <row r="370" ht="13.5" thickBot="1">
      <c r="D370" s="6"/>
    </row>
    <row r="371" spans="1:6" ht="13.5" thickBot="1">
      <c r="A371" s="7" t="s">
        <v>85</v>
      </c>
      <c r="B371" s="9" t="s">
        <v>86</v>
      </c>
      <c r="C371" s="10"/>
      <c r="D371" s="11">
        <v>0</v>
      </c>
      <c r="E371" s="10"/>
      <c r="F371" s="10"/>
    </row>
    <row r="372" ht="13.5" thickBot="1">
      <c r="D372" s="6"/>
    </row>
    <row r="373" spans="1:4" ht="13.5" thickBot="1">
      <c r="A373" s="8" t="s">
        <v>87</v>
      </c>
      <c r="B373" s="8" t="s">
        <v>88</v>
      </c>
      <c r="C373" s="8" t="s">
        <v>89</v>
      </c>
      <c r="D373" s="12" t="s">
        <v>90</v>
      </c>
    </row>
    <row r="374" ht="12.75">
      <c r="D374" s="6"/>
    </row>
    <row r="375" ht="12.75">
      <c r="D375" s="6"/>
    </row>
    <row r="376" spans="1:4" ht="13.5" thickBot="1">
      <c r="A376" t="s">
        <v>91</v>
      </c>
      <c r="D376" s="6">
        <v>8000000</v>
      </c>
    </row>
    <row r="377" spans="1:4" ht="13.5" thickBot="1">
      <c r="A377" s="8" t="s">
        <v>87</v>
      </c>
      <c r="B377" s="8" t="s">
        <v>88</v>
      </c>
      <c r="C377" s="8" t="s">
        <v>89</v>
      </c>
      <c r="D377" s="12" t="s">
        <v>90</v>
      </c>
    </row>
    <row r="378" spans="1:6" ht="12.75">
      <c r="A378" t="s">
        <v>152</v>
      </c>
      <c r="B378">
        <v>9662784</v>
      </c>
      <c r="C378" s="13">
        <v>38196</v>
      </c>
      <c r="D378" s="6">
        <v>890350</v>
      </c>
      <c r="E378">
        <v>20.25</v>
      </c>
      <c r="F378" t="s">
        <v>272</v>
      </c>
    </row>
    <row r="380" spans="1:4" ht="12.75">
      <c r="A380" s="48" t="s">
        <v>108</v>
      </c>
      <c r="D380" s="6"/>
    </row>
    <row r="381" ht="13.5" thickBot="1">
      <c r="D381" s="6"/>
    </row>
    <row r="382" spans="1:6" ht="13.5" thickBot="1">
      <c r="A382" s="7" t="s">
        <v>85</v>
      </c>
      <c r="B382" s="9" t="s">
        <v>86</v>
      </c>
      <c r="C382" s="10"/>
      <c r="D382" s="11">
        <v>0</v>
      </c>
      <c r="E382" s="10"/>
      <c r="F382" s="10"/>
    </row>
    <row r="383" ht="13.5" thickBot="1">
      <c r="D383" s="6"/>
    </row>
    <row r="384" spans="1:4" ht="13.5" thickBot="1">
      <c r="A384" s="8" t="s">
        <v>87</v>
      </c>
      <c r="B384" s="8" t="s">
        <v>88</v>
      </c>
      <c r="C384" s="8" t="s">
        <v>89</v>
      </c>
      <c r="D384" s="12" t="s">
        <v>90</v>
      </c>
    </row>
    <row r="385" ht="12.75">
      <c r="D385" s="6"/>
    </row>
    <row r="386" ht="12.75">
      <c r="D386" s="6"/>
    </row>
    <row r="387" spans="1:4" ht="13.5" thickBot="1">
      <c r="A387" t="s">
        <v>91</v>
      </c>
      <c r="D387" s="6">
        <v>20000000</v>
      </c>
    </row>
    <row r="388" spans="1:4" ht="13.5" thickBot="1">
      <c r="A388" s="8" t="s">
        <v>87</v>
      </c>
      <c r="B388" s="8" t="s">
        <v>88</v>
      </c>
      <c r="C388" s="8" t="s">
        <v>89</v>
      </c>
      <c r="D388" s="12" t="s">
        <v>90</v>
      </c>
    </row>
    <row r="389" spans="1:6" ht="12.75">
      <c r="A389" t="s">
        <v>150</v>
      </c>
      <c r="B389">
        <v>4788871</v>
      </c>
      <c r="C389" s="13">
        <v>38197</v>
      </c>
      <c r="D389" s="6">
        <v>886550</v>
      </c>
      <c r="E389">
        <v>20.25</v>
      </c>
      <c r="F389" t="s">
        <v>274</v>
      </c>
    </row>
    <row r="390" spans="1:6" ht="12.75">
      <c r="A390" t="s">
        <v>151</v>
      </c>
      <c r="B390">
        <v>9387907</v>
      </c>
      <c r="C390" s="13">
        <v>38195</v>
      </c>
      <c r="D390" s="6">
        <v>2018442</v>
      </c>
      <c r="E390">
        <v>20.25</v>
      </c>
      <c r="F390" t="s">
        <v>275</v>
      </c>
    </row>
    <row r="391" spans="1:6" ht="12.75">
      <c r="A391" t="s">
        <v>152</v>
      </c>
      <c r="B391">
        <v>9662784</v>
      </c>
      <c r="C391" s="13">
        <v>38196</v>
      </c>
      <c r="D391" s="6">
        <v>941290</v>
      </c>
      <c r="E391">
        <v>20.25</v>
      </c>
      <c r="F391" t="s">
        <v>272</v>
      </c>
    </row>
    <row r="392" spans="1:6" ht="12.75">
      <c r="A392" t="s">
        <v>152</v>
      </c>
      <c r="B392">
        <v>9662784</v>
      </c>
      <c r="C392" s="13">
        <v>38196</v>
      </c>
      <c r="D392" s="6">
        <v>678300</v>
      </c>
      <c r="E392" s="18" t="s">
        <v>177</v>
      </c>
      <c r="F392" t="s">
        <v>272</v>
      </c>
    </row>
    <row r="393" spans="1:4" ht="12.75">
      <c r="A393" t="s">
        <v>197</v>
      </c>
      <c r="D393" s="6">
        <f>SUM(D389:D392)</f>
        <v>4524582</v>
      </c>
    </row>
    <row r="394" spans="1:5" ht="12.75">
      <c r="A394" t="s">
        <v>198</v>
      </c>
      <c r="D394" s="6"/>
      <c r="E394" s="41">
        <f>D387-D393</f>
        <v>15475418</v>
      </c>
    </row>
    <row r="396" spans="1:4" ht="12.75">
      <c r="A396" s="48" t="s">
        <v>109</v>
      </c>
      <c r="D396" s="6"/>
    </row>
    <row r="397" ht="13.5" thickBot="1">
      <c r="D397" s="6"/>
    </row>
    <row r="398" spans="1:6" ht="13.5" thickBot="1">
      <c r="A398" s="7" t="s">
        <v>85</v>
      </c>
      <c r="B398" s="9" t="s">
        <v>86</v>
      </c>
      <c r="C398" s="10"/>
      <c r="D398" s="11">
        <v>24000000</v>
      </c>
      <c r="E398" s="10"/>
      <c r="F398" s="10"/>
    </row>
    <row r="399" ht="13.5" thickBot="1">
      <c r="D399" s="6"/>
    </row>
    <row r="400" spans="1:4" ht="13.5" thickBot="1">
      <c r="A400" s="8" t="s">
        <v>87</v>
      </c>
      <c r="B400" s="8" t="s">
        <v>88</v>
      </c>
      <c r="C400" s="8" t="s">
        <v>89</v>
      </c>
      <c r="D400" s="12" t="s">
        <v>90</v>
      </c>
    </row>
    <row r="401" spans="1:6" ht="12.75">
      <c r="A401" s="17" t="s">
        <v>359</v>
      </c>
      <c r="B401">
        <v>8444220</v>
      </c>
      <c r="C401" s="13">
        <v>38306</v>
      </c>
      <c r="D401" s="6">
        <v>15550035</v>
      </c>
      <c r="E401">
        <v>72</v>
      </c>
      <c r="F401" t="s">
        <v>245</v>
      </c>
    </row>
    <row r="402" spans="1:6" ht="12.75">
      <c r="A402" s="17" t="s">
        <v>182</v>
      </c>
      <c r="B402">
        <v>7485124</v>
      </c>
      <c r="C402" s="13">
        <v>38328</v>
      </c>
      <c r="D402" s="6">
        <v>8449965</v>
      </c>
      <c r="E402">
        <v>72</v>
      </c>
      <c r="F402" t="s">
        <v>245</v>
      </c>
    </row>
    <row r="403" spans="1:5" ht="12.75">
      <c r="A403" s="17" t="s">
        <v>197</v>
      </c>
      <c r="D403" s="6">
        <f>SUM(D401:D402)</f>
        <v>24000000</v>
      </c>
      <c r="E403" s="41">
        <v>0</v>
      </c>
    </row>
    <row r="404" ht="12.75">
      <c r="D404" s="6"/>
    </row>
    <row r="405" ht="12.75">
      <c r="D405" s="6"/>
    </row>
    <row r="406" spans="1:4" ht="13.5" thickBot="1">
      <c r="A406" t="s">
        <v>91</v>
      </c>
      <c r="D406" s="6">
        <v>21517000</v>
      </c>
    </row>
    <row r="407" spans="1:4" ht="13.5" thickBot="1">
      <c r="A407" s="8" t="s">
        <v>87</v>
      </c>
      <c r="B407" s="8" t="s">
        <v>88</v>
      </c>
      <c r="C407" s="8" t="s">
        <v>89</v>
      </c>
      <c r="D407" s="12" t="s">
        <v>90</v>
      </c>
    </row>
    <row r="408" spans="1:4" ht="12.75">
      <c r="A408" s="10"/>
      <c r="B408" s="10"/>
      <c r="C408" s="10"/>
      <c r="D408" s="11"/>
    </row>
    <row r="409" spans="1:4" ht="12.75">
      <c r="A409" s="10"/>
      <c r="B409" s="10"/>
      <c r="C409" s="10"/>
      <c r="D409" s="11"/>
    </row>
    <row r="411" spans="1:4" ht="12.75">
      <c r="A411" s="48" t="s">
        <v>110</v>
      </c>
      <c r="D411" s="6"/>
    </row>
    <row r="412" ht="13.5" thickBot="1">
      <c r="D412" s="6"/>
    </row>
    <row r="413" spans="1:6" ht="13.5" thickBot="1">
      <c r="A413" s="7" t="s">
        <v>85</v>
      </c>
      <c r="B413" s="9" t="s">
        <v>86</v>
      </c>
      <c r="C413" s="10"/>
      <c r="D413" s="11">
        <v>18000000</v>
      </c>
      <c r="E413" s="10"/>
      <c r="F413" s="10"/>
    </row>
    <row r="414" ht="13.5" thickBot="1">
      <c r="D414" s="6"/>
    </row>
    <row r="415" spans="1:4" ht="13.5" thickBot="1">
      <c r="A415" s="8" t="s">
        <v>87</v>
      </c>
      <c r="B415" s="8" t="s">
        <v>88</v>
      </c>
      <c r="C415" s="8" t="s">
        <v>89</v>
      </c>
      <c r="D415" s="12" t="s">
        <v>90</v>
      </c>
    </row>
    <row r="416" spans="1:6" ht="12.75">
      <c r="A416" s="17" t="s">
        <v>183</v>
      </c>
      <c r="B416">
        <v>41813</v>
      </c>
      <c r="C416" s="13">
        <v>38237</v>
      </c>
      <c r="D416" s="6">
        <v>17155040</v>
      </c>
      <c r="E416">
        <v>72</v>
      </c>
      <c r="F416" t="s">
        <v>246</v>
      </c>
    </row>
    <row r="417" spans="1:5" ht="12.75">
      <c r="A417" s="17" t="s">
        <v>198</v>
      </c>
      <c r="D417" s="6"/>
      <c r="E417" s="41">
        <f>D413-D416</f>
        <v>844960</v>
      </c>
    </row>
    <row r="418" ht="12.75">
      <c r="D418" s="6"/>
    </row>
    <row r="419" ht="12.75">
      <c r="D419" s="6"/>
    </row>
    <row r="420" spans="1:4" ht="13.5" thickBot="1">
      <c r="A420" t="s">
        <v>91</v>
      </c>
      <c r="D420" s="6">
        <v>11000000</v>
      </c>
    </row>
    <row r="421" spans="1:4" ht="13.5" thickBot="1">
      <c r="A421" s="8" t="s">
        <v>87</v>
      </c>
      <c r="B421" s="8" t="s">
        <v>88</v>
      </c>
      <c r="C421" s="8" t="s">
        <v>89</v>
      </c>
      <c r="D421" s="12" t="s">
        <v>90</v>
      </c>
    </row>
    <row r="422" spans="1:6" ht="12.75">
      <c r="A422" t="s">
        <v>151</v>
      </c>
      <c r="B422">
        <v>4197544</v>
      </c>
      <c r="C422" s="13">
        <v>38196</v>
      </c>
      <c r="D422" s="6">
        <v>1082899</v>
      </c>
      <c r="E422">
        <v>20.25</v>
      </c>
      <c r="F422" t="s">
        <v>276</v>
      </c>
    </row>
    <row r="423" spans="1:6" ht="12.75">
      <c r="A423" t="s">
        <v>150</v>
      </c>
      <c r="B423">
        <v>8360518</v>
      </c>
      <c r="C423" s="13">
        <v>38195</v>
      </c>
      <c r="D423" s="6">
        <v>449052</v>
      </c>
      <c r="E423">
        <v>20.25</v>
      </c>
      <c r="F423" t="s">
        <v>277</v>
      </c>
    </row>
    <row r="424" spans="1:6" ht="12.75">
      <c r="A424" t="s">
        <v>151</v>
      </c>
      <c r="B424">
        <v>7004401</v>
      </c>
      <c r="C424" s="13">
        <v>38204</v>
      </c>
      <c r="D424" s="6">
        <v>971039</v>
      </c>
      <c r="E424">
        <v>20.25</v>
      </c>
      <c r="F424" t="s">
        <v>283</v>
      </c>
    </row>
    <row r="425" spans="1:4" ht="12.75">
      <c r="A425" t="s">
        <v>197</v>
      </c>
      <c r="D425" s="6">
        <f>SUM(D422:D424)</f>
        <v>2502990</v>
      </c>
    </row>
    <row r="426" spans="1:5" ht="12.75">
      <c r="A426" t="s">
        <v>198</v>
      </c>
      <c r="D426" s="6"/>
      <c r="E426" s="41">
        <f>D420-D425</f>
        <v>8497010</v>
      </c>
    </row>
    <row r="428" spans="1:4" ht="12.75">
      <c r="A428" s="48" t="s">
        <v>111</v>
      </c>
      <c r="D428" s="6"/>
    </row>
    <row r="429" ht="13.5" thickBot="1">
      <c r="D429" s="6"/>
    </row>
    <row r="430" spans="1:6" ht="13.5" thickBot="1">
      <c r="A430" s="7" t="s">
        <v>85</v>
      </c>
      <c r="B430" s="9" t="s">
        <v>86</v>
      </c>
      <c r="C430" s="10"/>
      <c r="D430" s="11">
        <v>30000000</v>
      </c>
      <c r="E430" s="10"/>
      <c r="F430" s="10"/>
    </row>
    <row r="431" ht="13.5" thickBot="1">
      <c r="D431" s="6"/>
    </row>
    <row r="432" spans="1:4" ht="13.5" thickBot="1">
      <c r="A432" s="8" t="s">
        <v>87</v>
      </c>
      <c r="B432" s="8" t="s">
        <v>88</v>
      </c>
      <c r="C432" s="8" t="s">
        <v>89</v>
      </c>
      <c r="D432" s="12" t="s">
        <v>90</v>
      </c>
    </row>
    <row r="433" spans="1:6" ht="12.75">
      <c r="A433" s="17" t="s">
        <v>82</v>
      </c>
      <c r="B433">
        <v>849519</v>
      </c>
      <c r="C433" s="13">
        <v>38205</v>
      </c>
      <c r="D433" s="6">
        <v>29595300</v>
      </c>
      <c r="E433">
        <v>72</v>
      </c>
      <c r="F433" t="s">
        <v>243</v>
      </c>
    </row>
    <row r="434" spans="1:5" ht="12.75">
      <c r="A434" s="17" t="s">
        <v>198</v>
      </c>
      <c r="D434" s="6"/>
      <c r="E434" s="41">
        <f>D430-D433</f>
        <v>404700</v>
      </c>
    </row>
    <row r="435" ht="12.75">
      <c r="D435" s="6"/>
    </row>
    <row r="436" spans="1:4" ht="13.5" thickBot="1">
      <c r="A436" t="s">
        <v>91</v>
      </c>
      <c r="D436" s="6">
        <v>18500000</v>
      </c>
    </row>
    <row r="437" spans="1:4" ht="13.5" thickBot="1">
      <c r="A437" s="8" t="s">
        <v>87</v>
      </c>
      <c r="B437" s="8" t="s">
        <v>88</v>
      </c>
      <c r="C437" s="8" t="s">
        <v>89</v>
      </c>
      <c r="D437" s="12" t="s">
        <v>90</v>
      </c>
    </row>
    <row r="438" spans="1:6" ht="12.75">
      <c r="A438" t="s">
        <v>189</v>
      </c>
      <c r="B438">
        <v>849519</v>
      </c>
      <c r="C438" s="13">
        <v>38205</v>
      </c>
      <c r="D438" s="6">
        <v>11531100</v>
      </c>
      <c r="E438">
        <v>26.03</v>
      </c>
      <c r="F438" t="s">
        <v>243</v>
      </c>
    </row>
    <row r="439" spans="1:6" ht="12.75">
      <c r="A439" t="s">
        <v>347</v>
      </c>
      <c r="B439">
        <v>7308149</v>
      </c>
      <c r="C439" s="13">
        <v>38299</v>
      </c>
      <c r="D439" s="6">
        <v>4512480</v>
      </c>
      <c r="E439">
        <v>26.03</v>
      </c>
      <c r="F439" t="s">
        <v>369</v>
      </c>
    </row>
    <row r="440" spans="1:5" ht="12.75">
      <c r="A440" t="s">
        <v>197</v>
      </c>
      <c r="C440" s="13"/>
      <c r="D440" s="6">
        <f>SUM(D438:D439)</f>
        <v>16043580</v>
      </c>
      <c r="E440" s="41">
        <f>D436-D440</f>
        <v>2456420</v>
      </c>
    </row>
    <row r="441" spans="1:5" ht="12.75">
      <c r="A441" t="s">
        <v>198</v>
      </c>
      <c r="D441" s="6"/>
      <c r="E441" s="41"/>
    </row>
    <row r="443" spans="1:4" ht="12.75">
      <c r="A443" s="48" t="s">
        <v>112</v>
      </c>
      <c r="D443" s="6"/>
    </row>
    <row r="444" ht="13.5" thickBot="1">
      <c r="D444" s="6"/>
    </row>
    <row r="445" spans="1:6" ht="13.5" thickBot="1">
      <c r="A445" s="7" t="s">
        <v>85</v>
      </c>
      <c r="B445" s="9" t="s">
        <v>86</v>
      </c>
      <c r="C445" s="10"/>
      <c r="D445" s="11">
        <v>37500000</v>
      </c>
      <c r="E445" s="10"/>
      <c r="F445" s="10"/>
    </row>
    <row r="446" ht="13.5" thickBot="1">
      <c r="D446" s="6"/>
    </row>
    <row r="447" spans="1:4" ht="13.5" thickBot="1">
      <c r="A447" s="8" t="s">
        <v>87</v>
      </c>
      <c r="B447" s="8" t="s">
        <v>88</v>
      </c>
      <c r="C447" s="8" t="s">
        <v>89</v>
      </c>
      <c r="D447" s="12" t="s">
        <v>90</v>
      </c>
    </row>
    <row r="448" spans="1:6" ht="12.75">
      <c r="A448" s="17" t="s">
        <v>181</v>
      </c>
      <c r="B448">
        <v>849958</v>
      </c>
      <c r="C448" s="13">
        <v>38230</v>
      </c>
      <c r="D448" s="6">
        <v>42982800</v>
      </c>
      <c r="E448" s="6">
        <f>D445-D448</f>
        <v>-5482800</v>
      </c>
      <c r="F448" t="s">
        <v>243</v>
      </c>
    </row>
    <row r="449" spans="1:4" ht="12.75">
      <c r="A449" s="17" t="s">
        <v>255</v>
      </c>
      <c r="D449" s="6">
        <v>419200</v>
      </c>
    </row>
    <row r="450" spans="1:4" ht="12.75">
      <c r="A450" s="17" t="s">
        <v>100</v>
      </c>
      <c r="D450" s="6">
        <v>5063600</v>
      </c>
    </row>
    <row r="451" ht="12.75">
      <c r="D451" s="6"/>
    </row>
    <row r="452" ht="12.75">
      <c r="D452" s="6"/>
    </row>
    <row r="453" ht="12.75">
      <c r="D453" s="6"/>
    </row>
    <row r="454" spans="1:4" ht="13.5" thickBot="1">
      <c r="A454" t="s">
        <v>91</v>
      </c>
      <c r="D454" s="6">
        <v>20000000</v>
      </c>
    </row>
    <row r="455" spans="1:4" ht="13.5" thickBot="1">
      <c r="A455" s="8" t="s">
        <v>87</v>
      </c>
      <c r="B455" s="8" t="s">
        <v>88</v>
      </c>
      <c r="C455" s="8" t="s">
        <v>89</v>
      </c>
      <c r="D455" s="12" t="s">
        <v>90</v>
      </c>
    </row>
    <row r="456" spans="1:6" ht="12.75">
      <c r="A456" t="s">
        <v>150</v>
      </c>
      <c r="B456">
        <v>4788871</v>
      </c>
      <c r="C456" s="13">
        <v>38197</v>
      </c>
      <c r="D456" s="6">
        <v>1773100</v>
      </c>
      <c r="E456">
        <v>20.25</v>
      </c>
      <c r="F456" t="s">
        <v>274</v>
      </c>
    </row>
    <row r="457" spans="1:6" ht="12.75">
      <c r="A457" t="s">
        <v>151</v>
      </c>
      <c r="B457">
        <v>9387907</v>
      </c>
      <c r="C457" s="13">
        <v>38195</v>
      </c>
      <c r="D457" s="6">
        <v>2142000</v>
      </c>
      <c r="E457">
        <v>20.25</v>
      </c>
      <c r="F457" t="s">
        <v>275</v>
      </c>
    </row>
    <row r="458" spans="1:6" ht="12.75">
      <c r="A458" t="s">
        <v>166</v>
      </c>
      <c r="B458">
        <v>848478</v>
      </c>
      <c r="C458" s="13">
        <v>38189</v>
      </c>
      <c r="D458" s="6">
        <v>3819900</v>
      </c>
      <c r="E458">
        <v>26.03</v>
      </c>
      <c r="F458" t="s">
        <v>243</v>
      </c>
    </row>
    <row r="459" spans="1:6" ht="12.75">
      <c r="A459" t="s">
        <v>187</v>
      </c>
      <c r="B459">
        <v>851136</v>
      </c>
      <c r="C459" s="13">
        <v>38253</v>
      </c>
      <c r="D459" s="6">
        <v>6033300</v>
      </c>
      <c r="E459">
        <v>26.03</v>
      </c>
      <c r="F459" t="s">
        <v>243</v>
      </c>
    </row>
    <row r="460" spans="1:6" ht="12.75">
      <c r="A460" t="s">
        <v>304</v>
      </c>
      <c r="B460">
        <v>6476772</v>
      </c>
      <c r="C460" s="13">
        <v>38292</v>
      </c>
      <c r="D460" s="6">
        <v>4848471</v>
      </c>
      <c r="E460">
        <v>26.03</v>
      </c>
      <c r="F460" t="s">
        <v>295</v>
      </c>
    </row>
    <row r="461" spans="1:4" ht="12.75">
      <c r="A461" t="s">
        <v>197</v>
      </c>
      <c r="D461" s="6">
        <f>SUM(D456:D460)</f>
        <v>18616771</v>
      </c>
    </row>
    <row r="462" spans="1:5" ht="12.75">
      <c r="A462" t="s">
        <v>198</v>
      </c>
      <c r="D462" s="6"/>
      <c r="E462" s="41">
        <f>D454-D461</f>
        <v>1383229</v>
      </c>
    </row>
    <row r="464" spans="1:4" ht="12.75">
      <c r="A464" s="48" t="s">
        <v>113</v>
      </c>
      <c r="D464" s="6"/>
    </row>
    <row r="465" ht="13.5" thickBot="1">
      <c r="D465" s="6"/>
    </row>
    <row r="466" spans="1:6" ht="13.5" thickBot="1">
      <c r="A466" s="7" t="s">
        <v>85</v>
      </c>
      <c r="B466" s="9" t="s">
        <v>86</v>
      </c>
      <c r="C466" s="10"/>
      <c r="D466" s="11">
        <v>120000000</v>
      </c>
      <c r="E466" s="10"/>
      <c r="F466" s="10"/>
    </row>
    <row r="467" ht="13.5" thickBot="1">
      <c r="D467" s="6"/>
    </row>
    <row r="468" spans="1:4" ht="13.5" thickBot="1">
      <c r="A468" s="8" t="s">
        <v>87</v>
      </c>
      <c r="B468" s="8" t="s">
        <v>88</v>
      </c>
      <c r="C468" s="8" t="s">
        <v>89</v>
      </c>
      <c r="D468" s="12" t="s">
        <v>90</v>
      </c>
    </row>
    <row r="469" spans="1:6" ht="12.75">
      <c r="A469" s="17" t="s">
        <v>256</v>
      </c>
      <c r="B469">
        <v>849959</v>
      </c>
      <c r="C469" s="13">
        <v>38230</v>
      </c>
      <c r="D469" s="6">
        <v>120000000</v>
      </c>
      <c r="E469">
        <v>72</v>
      </c>
      <c r="F469" t="s">
        <v>243</v>
      </c>
    </row>
    <row r="470" ht="12.75">
      <c r="D470" s="6"/>
    </row>
    <row r="471" spans="1:4" ht="13.5" thickBot="1">
      <c r="A471" t="s">
        <v>91</v>
      </c>
      <c r="D471" s="6">
        <v>100000000</v>
      </c>
    </row>
    <row r="472" spans="1:4" ht="13.5" thickBot="1">
      <c r="A472" s="8" t="s">
        <v>87</v>
      </c>
      <c r="B472" s="8" t="s">
        <v>88</v>
      </c>
      <c r="C472" s="8" t="s">
        <v>89</v>
      </c>
      <c r="D472" s="12" t="s">
        <v>90</v>
      </c>
    </row>
    <row r="473" spans="1:6" ht="12.75">
      <c r="A473" t="s">
        <v>186</v>
      </c>
      <c r="B473">
        <v>849519</v>
      </c>
      <c r="C473" s="13">
        <v>38205</v>
      </c>
      <c r="D473" s="6">
        <v>12899600</v>
      </c>
      <c r="E473">
        <v>26.03</v>
      </c>
      <c r="F473" t="s">
        <v>243</v>
      </c>
    </row>
    <row r="474" spans="1:6" ht="12.75">
      <c r="A474" t="s">
        <v>188</v>
      </c>
      <c r="B474">
        <v>849519</v>
      </c>
      <c r="C474" s="13">
        <v>38205</v>
      </c>
      <c r="D474" s="6">
        <v>3831800</v>
      </c>
      <c r="E474">
        <v>26.03</v>
      </c>
      <c r="F474" t="s">
        <v>243</v>
      </c>
    </row>
    <row r="475" spans="1:6" ht="12.75">
      <c r="A475" t="s">
        <v>189</v>
      </c>
      <c r="B475">
        <v>849519</v>
      </c>
      <c r="C475" s="13">
        <v>38205</v>
      </c>
      <c r="D475" s="6">
        <v>9305800</v>
      </c>
      <c r="E475">
        <v>26.03</v>
      </c>
      <c r="F475" t="s">
        <v>243</v>
      </c>
    </row>
    <row r="476" spans="1:6" ht="12.75">
      <c r="A476" t="s">
        <v>190</v>
      </c>
      <c r="B476">
        <v>1796686</v>
      </c>
      <c r="C476" s="13">
        <v>38222</v>
      </c>
      <c r="D476" s="6">
        <v>13670844</v>
      </c>
      <c r="E476">
        <v>26.03</v>
      </c>
      <c r="F476" t="s">
        <v>248</v>
      </c>
    </row>
    <row r="477" spans="1:6" ht="12.75">
      <c r="A477" t="s">
        <v>194</v>
      </c>
      <c r="B477">
        <v>849519</v>
      </c>
      <c r="C477" s="13">
        <v>38205</v>
      </c>
      <c r="D477" s="6">
        <v>3641400</v>
      </c>
      <c r="E477">
        <v>24.07</v>
      </c>
      <c r="F477" t="s">
        <v>243</v>
      </c>
    </row>
    <row r="478" spans="1:6" ht="12.75">
      <c r="A478" t="s">
        <v>196</v>
      </c>
      <c r="B478">
        <v>849519</v>
      </c>
      <c r="C478" s="13">
        <v>38205</v>
      </c>
      <c r="D478" s="6">
        <v>1785000</v>
      </c>
      <c r="E478">
        <v>24.07</v>
      </c>
      <c r="F478" t="s">
        <v>243</v>
      </c>
    </row>
    <row r="479" spans="1:6" ht="12.75">
      <c r="A479" t="s">
        <v>183</v>
      </c>
      <c r="B479">
        <v>6479912</v>
      </c>
      <c r="C479" s="13">
        <v>38257</v>
      </c>
      <c r="D479" s="6">
        <v>13467974</v>
      </c>
      <c r="E479">
        <v>26.03</v>
      </c>
      <c r="F479" t="s">
        <v>295</v>
      </c>
    </row>
    <row r="480" spans="1:6" ht="12.75">
      <c r="A480" t="s">
        <v>305</v>
      </c>
      <c r="B480">
        <v>5802670</v>
      </c>
      <c r="C480" s="13">
        <v>38264</v>
      </c>
      <c r="D480" s="6">
        <v>7674191</v>
      </c>
      <c r="E480">
        <v>26.03</v>
      </c>
      <c r="F480" t="s">
        <v>292</v>
      </c>
    </row>
    <row r="481" spans="1:6" ht="12.75">
      <c r="A481" t="s">
        <v>291</v>
      </c>
      <c r="B481">
        <v>851136</v>
      </c>
      <c r="C481" s="13">
        <v>38253</v>
      </c>
      <c r="D481" s="6">
        <v>2772700</v>
      </c>
      <c r="E481">
        <v>24.07</v>
      </c>
      <c r="F481" t="s">
        <v>243</v>
      </c>
    </row>
    <row r="482" spans="1:6" ht="12.75">
      <c r="A482" t="s">
        <v>170</v>
      </c>
      <c r="B482">
        <v>851136</v>
      </c>
      <c r="C482" s="13">
        <v>38253</v>
      </c>
      <c r="D482" s="6">
        <v>1059100</v>
      </c>
      <c r="E482">
        <v>24.07</v>
      </c>
      <c r="F482" t="s">
        <v>243</v>
      </c>
    </row>
    <row r="483" spans="1:6" ht="12.75">
      <c r="A483" t="s">
        <v>154</v>
      </c>
      <c r="B483">
        <v>7004724</v>
      </c>
      <c r="C483" s="13">
        <v>38266</v>
      </c>
      <c r="D483" s="6">
        <v>4631475</v>
      </c>
      <c r="E483">
        <v>25</v>
      </c>
      <c r="F483" t="s">
        <v>283</v>
      </c>
    </row>
    <row r="484" spans="1:6" ht="12.75">
      <c r="A484" t="s">
        <v>154</v>
      </c>
      <c r="B484">
        <v>9381002</v>
      </c>
      <c r="C484" s="13">
        <v>38266</v>
      </c>
      <c r="D484" s="6">
        <v>3506496</v>
      </c>
      <c r="E484">
        <v>25</v>
      </c>
      <c r="F484" t="s">
        <v>275</v>
      </c>
    </row>
    <row r="485" spans="1:6" ht="12.75">
      <c r="A485" t="s">
        <v>154</v>
      </c>
      <c r="B485">
        <v>4685606</v>
      </c>
      <c r="C485" s="13">
        <v>38268</v>
      </c>
      <c r="D485" s="6">
        <v>2510900</v>
      </c>
      <c r="E485">
        <v>25</v>
      </c>
      <c r="F485" t="s">
        <v>334</v>
      </c>
    </row>
    <row r="486" spans="1:4" ht="12.75">
      <c r="A486" t="s">
        <v>197</v>
      </c>
      <c r="D486" s="6">
        <f>SUM(D473:D485)</f>
        <v>80757280</v>
      </c>
    </row>
    <row r="487" spans="1:5" ht="12.75">
      <c r="A487" t="s">
        <v>198</v>
      </c>
      <c r="D487" s="6"/>
      <c r="E487" s="41">
        <f>D471-D486</f>
        <v>19242720</v>
      </c>
    </row>
    <row r="489" spans="1:4" ht="12.75">
      <c r="A489" s="48" t="s">
        <v>114</v>
      </c>
      <c r="D489" s="6"/>
    </row>
    <row r="490" ht="13.5" thickBot="1">
      <c r="D490" s="6"/>
    </row>
    <row r="491" spans="1:6" ht="13.5" thickBot="1">
      <c r="A491" s="7" t="s">
        <v>85</v>
      </c>
      <c r="B491" s="9" t="s">
        <v>86</v>
      </c>
      <c r="C491" s="10"/>
      <c r="D491" s="11">
        <v>33000000</v>
      </c>
      <c r="E491" s="10"/>
      <c r="F491" s="10"/>
    </row>
    <row r="492" ht="13.5" thickBot="1">
      <c r="D492" s="6"/>
    </row>
    <row r="493" spans="1:4" ht="13.5" thickBot="1">
      <c r="A493" s="8" t="s">
        <v>87</v>
      </c>
      <c r="B493" s="8" t="s">
        <v>88</v>
      </c>
      <c r="C493" s="8" t="s">
        <v>89</v>
      </c>
      <c r="D493" s="12" t="s">
        <v>90</v>
      </c>
    </row>
    <row r="494" spans="1:6" ht="12.75">
      <c r="A494" s="17" t="s">
        <v>183</v>
      </c>
      <c r="B494">
        <v>41813</v>
      </c>
      <c r="C494" s="13">
        <v>38237</v>
      </c>
      <c r="D494" s="6">
        <v>23304960</v>
      </c>
      <c r="F494" t="s">
        <v>246</v>
      </c>
    </row>
    <row r="495" spans="1:5" ht="12.75">
      <c r="A495" s="17" t="s">
        <v>198</v>
      </c>
      <c r="D495" s="6"/>
      <c r="E495" s="41">
        <f>D491-D494</f>
        <v>9695040</v>
      </c>
    </row>
    <row r="496" ht="12.75">
      <c r="D496" s="6"/>
    </row>
    <row r="497" spans="1:4" ht="13.5" thickBot="1">
      <c r="A497" t="s">
        <v>91</v>
      </c>
      <c r="D497" s="6">
        <v>15000000</v>
      </c>
    </row>
    <row r="498" spans="1:4" ht="13.5" thickBot="1">
      <c r="A498" s="8" t="s">
        <v>87</v>
      </c>
      <c r="B498" s="8" t="s">
        <v>88</v>
      </c>
      <c r="C498" s="8" t="s">
        <v>89</v>
      </c>
      <c r="D498" s="12" t="s">
        <v>90</v>
      </c>
    </row>
    <row r="499" spans="1:6" ht="12.75">
      <c r="A499" t="s">
        <v>151</v>
      </c>
      <c r="B499">
        <v>9387907</v>
      </c>
      <c r="C499" s="13">
        <v>38195</v>
      </c>
      <c r="D499" s="6">
        <v>4562865</v>
      </c>
      <c r="F499" t="s">
        <v>275</v>
      </c>
    </row>
    <row r="500" spans="1:6" ht="12.75">
      <c r="A500" t="s">
        <v>190</v>
      </c>
      <c r="B500">
        <v>849519</v>
      </c>
      <c r="C500" s="13">
        <v>38205</v>
      </c>
      <c r="D500" s="6">
        <v>5164600</v>
      </c>
      <c r="E500">
        <v>26.03</v>
      </c>
      <c r="F500" t="s">
        <v>243</v>
      </c>
    </row>
    <row r="501" spans="1:6" ht="12.75">
      <c r="A501" t="s">
        <v>282</v>
      </c>
      <c r="B501">
        <v>848508</v>
      </c>
      <c r="C501" s="13">
        <v>38191</v>
      </c>
      <c r="D501" s="6">
        <v>3427200</v>
      </c>
      <c r="E501">
        <v>24.07</v>
      </c>
      <c r="F501" t="s">
        <v>243</v>
      </c>
    </row>
    <row r="502" spans="1:4" ht="12.75">
      <c r="A502" t="s">
        <v>197</v>
      </c>
      <c r="D502" s="6">
        <f>SUM(D499:D501)</f>
        <v>13154665</v>
      </c>
    </row>
    <row r="503" spans="1:5" ht="12.75">
      <c r="A503" t="s">
        <v>198</v>
      </c>
      <c r="D503" s="6"/>
      <c r="E503" s="41">
        <f>D497-D502</f>
        <v>1845335</v>
      </c>
    </row>
    <row r="505" spans="1:4" ht="12.75">
      <c r="A505" s="48" t="s">
        <v>115</v>
      </c>
      <c r="D505" s="6"/>
    </row>
    <row r="506" ht="13.5" thickBot="1">
      <c r="D506" s="6"/>
    </row>
    <row r="507" spans="1:6" ht="13.5" thickBot="1">
      <c r="A507" s="7" t="s">
        <v>85</v>
      </c>
      <c r="B507" s="9" t="s">
        <v>86</v>
      </c>
      <c r="C507" s="10"/>
      <c r="D507" s="11">
        <v>57000000</v>
      </c>
      <c r="E507" s="10"/>
      <c r="F507" s="10"/>
    </row>
    <row r="508" ht="13.5" thickBot="1">
      <c r="D508" s="6"/>
    </row>
    <row r="509" spans="1:4" ht="13.5" thickBot="1">
      <c r="A509" s="8" t="s">
        <v>87</v>
      </c>
      <c r="B509" s="8" t="s">
        <v>88</v>
      </c>
      <c r="C509" s="8" t="s">
        <v>89</v>
      </c>
      <c r="D509" s="12" t="s">
        <v>90</v>
      </c>
    </row>
    <row r="510" spans="1:6" ht="12.75">
      <c r="A510" s="17" t="s">
        <v>257</v>
      </c>
      <c r="D510" s="6">
        <v>56798700</v>
      </c>
      <c r="F510" t="s">
        <v>258</v>
      </c>
    </row>
    <row r="511" spans="4:5" ht="12.75">
      <c r="D511" s="6"/>
      <c r="E511" s="41">
        <f>D507-D510</f>
        <v>201300</v>
      </c>
    </row>
    <row r="512" ht="12.75">
      <c r="D512" s="6"/>
    </row>
    <row r="513" ht="12.75">
      <c r="D513" s="6"/>
    </row>
    <row r="514" ht="12.75">
      <c r="D514" s="6"/>
    </row>
    <row r="515" ht="12.75">
      <c r="D515" s="6"/>
    </row>
    <row r="516" spans="1:4" ht="13.5" thickBot="1">
      <c r="A516" t="s">
        <v>91</v>
      </c>
      <c r="D516" s="6">
        <v>80000000</v>
      </c>
    </row>
    <row r="517" spans="1:4" ht="13.5" thickBot="1">
      <c r="A517" s="8" t="s">
        <v>87</v>
      </c>
      <c r="B517" s="8" t="s">
        <v>88</v>
      </c>
      <c r="C517" s="8" t="s">
        <v>89</v>
      </c>
      <c r="D517" s="12" t="s">
        <v>90</v>
      </c>
    </row>
    <row r="518" spans="1:6" ht="12.75">
      <c r="A518" t="s">
        <v>157</v>
      </c>
      <c r="B518">
        <v>3530149</v>
      </c>
      <c r="C518" s="13">
        <v>38189</v>
      </c>
      <c r="D518" s="6">
        <v>431375</v>
      </c>
      <c r="E518">
        <v>24.07</v>
      </c>
      <c r="F518" t="s">
        <v>244</v>
      </c>
    </row>
    <row r="519" spans="1:6" ht="12.75">
      <c r="A519" t="s">
        <v>166</v>
      </c>
      <c r="B519">
        <v>848478</v>
      </c>
      <c r="C519" s="13">
        <v>38189</v>
      </c>
      <c r="D519" s="6">
        <v>19408900</v>
      </c>
      <c r="E519">
        <v>26.03</v>
      </c>
      <c r="F519" t="s">
        <v>243</v>
      </c>
    </row>
    <row r="520" spans="1:6" ht="12.75">
      <c r="A520" t="s">
        <v>189</v>
      </c>
      <c r="B520">
        <v>849519</v>
      </c>
      <c r="C520" s="13">
        <v>38205</v>
      </c>
      <c r="D520" s="6">
        <v>4676700</v>
      </c>
      <c r="E520">
        <v>26.03</v>
      </c>
      <c r="F520" t="s">
        <v>243</v>
      </c>
    </row>
    <row r="521" spans="1:6" ht="12.75">
      <c r="A521" t="s">
        <v>193</v>
      </c>
      <c r="D521" s="6">
        <v>1808800</v>
      </c>
      <c r="E521">
        <v>26.03</v>
      </c>
      <c r="F521" t="s">
        <v>243</v>
      </c>
    </row>
    <row r="522" spans="1:6" ht="12.75">
      <c r="A522" t="s">
        <v>152</v>
      </c>
      <c r="B522" t="s">
        <v>310</v>
      </c>
      <c r="C522" s="13">
        <v>38252</v>
      </c>
      <c r="D522" s="6">
        <v>8633807</v>
      </c>
      <c r="E522">
        <v>24.05</v>
      </c>
      <c r="F522" t="s">
        <v>272</v>
      </c>
    </row>
    <row r="523" spans="1:6" ht="12.75">
      <c r="A523" t="s">
        <v>152</v>
      </c>
      <c r="B523" t="s">
        <v>310</v>
      </c>
      <c r="C523" s="13">
        <v>38252</v>
      </c>
      <c r="D523" s="6">
        <v>11572750</v>
      </c>
      <c r="E523">
        <v>26.03</v>
      </c>
      <c r="F523" t="s">
        <v>272</v>
      </c>
    </row>
    <row r="524" spans="1:6" ht="12.75">
      <c r="A524" t="s">
        <v>152</v>
      </c>
      <c r="B524" t="s">
        <v>310</v>
      </c>
      <c r="C524" s="13">
        <v>38252</v>
      </c>
      <c r="D524" s="6">
        <v>3042830</v>
      </c>
      <c r="E524">
        <v>24.07</v>
      </c>
      <c r="F524" t="s">
        <v>272</v>
      </c>
    </row>
    <row r="525" spans="1:6" ht="12.75">
      <c r="A525" t="s">
        <v>180</v>
      </c>
      <c r="B525">
        <v>6921588</v>
      </c>
      <c r="C525" s="13">
        <v>38264</v>
      </c>
      <c r="D525" s="6">
        <v>2321690</v>
      </c>
      <c r="E525">
        <v>25</v>
      </c>
      <c r="F525" t="s">
        <v>263</v>
      </c>
    </row>
    <row r="526" spans="1:6" ht="12.75">
      <c r="A526" t="s">
        <v>180</v>
      </c>
      <c r="B526">
        <v>9381002</v>
      </c>
      <c r="C526" s="13">
        <v>38266</v>
      </c>
      <c r="D526" s="6">
        <v>2044527</v>
      </c>
      <c r="E526">
        <v>25</v>
      </c>
      <c r="F526" t="s">
        <v>275</v>
      </c>
    </row>
    <row r="527" spans="1:6" ht="12.75">
      <c r="A527" t="s">
        <v>180</v>
      </c>
      <c r="B527">
        <v>4685606</v>
      </c>
      <c r="C527" s="13">
        <v>38268</v>
      </c>
      <c r="D527" s="6">
        <v>923547</v>
      </c>
      <c r="E527">
        <v>25</v>
      </c>
      <c r="F527" t="s">
        <v>334</v>
      </c>
    </row>
    <row r="528" spans="1:4" ht="12.75">
      <c r="A528" t="s">
        <v>197</v>
      </c>
      <c r="D528" s="6">
        <f>SUM(D518:D527)</f>
        <v>54864926</v>
      </c>
    </row>
    <row r="529" spans="1:5" ht="12.75">
      <c r="A529" t="s">
        <v>198</v>
      </c>
      <c r="D529" s="6"/>
      <c r="E529" s="41">
        <f>D516-D528</f>
        <v>25135074</v>
      </c>
    </row>
    <row r="531" spans="1:4" ht="12.75">
      <c r="A531" s="48" t="s">
        <v>116</v>
      </c>
      <c r="D531" s="6"/>
    </row>
    <row r="532" ht="13.5" thickBot="1">
      <c r="D532" s="6"/>
    </row>
    <row r="533" spans="1:6" ht="13.5" thickBot="1">
      <c r="A533" s="7" t="s">
        <v>85</v>
      </c>
      <c r="B533" s="9" t="s">
        <v>86</v>
      </c>
      <c r="C533" s="10"/>
      <c r="D533" s="11">
        <v>153000000</v>
      </c>
      <c r="E533" s="10"/>
      <c r="F533" s="10"/>
    </row>
    <row r="534" ht="13.5" thickBot="1">
      <c r="D534" s="6"/>
    </row>
    <row r="535" spans="1:4" ht="13.5" thickBot="1">
      <c r="A535" s="8" t="s">
        <v>87</v>
      </c>
      <c r="B535" s="8" t="s">
        <v>88</v>
      </c>
      <c r="C535" s="8" t="s">
        <v>89</v>
      </c>
      <c r="D535" s="12" t="s">
        <v>90</v>
      </c>
    </row>
    <row r="536" spans="1:6" ht="12.75">
      <c r="A536" s="17" t="s">
        <v>181</v>
      </c>
      <c r="B536" s="35">
        <v>849418</v>
      </c>
      <c r="C536" s="13">
        <v>38212</v>
      </c>
      <c r="D536" s="6">
        <v>49420700</v>
      </c>
      <c r="F536" t="s">
        <v>243</v>
      </c>
    </row>
    <row r="537" spans="1:5" ht="12.75">
      <c r="A537" s="17" t="s">
        <v>253</v>
      </c>
      <c r="D537" s="6">
        <v>6579280</v>
      </c>
      <c r="E537" s="6">
        <f>D533-D536-D537</f>
        <v>97000020</v>
      </c>
    </row>
    <row r="538" spans="1:6" ht="12.75">
      <c r="A538" s="17" t="s">
        <v>259</v>
      </c>
      <c r="D538" s="6">
        <v>56798700</v>
      </c>
      <c r="F538" t="s">
        <v>260</v>
      </c>
    </row>
    <row r="539" spans="4:5" ht="12.75">
      <c r="D539" s="6"/>
      <c r="E539" s="6">
        <f>E537-D538</f>
        <v>40201320</v>
      </c>
    </row>
    <row r="540" spans="1:4" ht="12.75">
      <c r="A540" t="s">
        <v>290</v>
      </c>
      <c r="D540" s="6">
        <v>42540000</v>
      </c>
    </row>
    <row r="541" spans="4:5" ht="12.75">
      <c r="D541" s="6"/>
      <c r="E541" s="41">
        <f>E539-D540</f>
        <v>-2338680</v>
      </c>
    </row>
    <row r="542" ht="12.75">
      <c r="D542" s="6"/>
    </row>
    <row r="543" ht="12.75">
      <c r="D543" s="6"/>
    </row>
    <row r="544" spans="1:4" ht="13.5" thickBot="1">
      <c r="A544" t="s">
        <v>91</v>
      </c>
      <c r="D544" s="6">
        <v>120000000</v>
      </c>
    </row>
    <row r="545" spans="1:4" ht="13.5" thickBot="1">
      <c r="A545" s="8" t="s">
        <v>87</v>
      </c>
      <c r="B545" s="8" t="s">
        <v>88</v>
      </c>
      <c r="C545" s="8" t="s">
        <v>89</v>
      </c>
      <c r="D545" s="12" t="s">
        <v>90</v>
      </c>
    </row>
    <row r="546" spans="1:6" ht="12.75">
      <c r="A546" t="s">
        <v>82</v>
      </c>
      <c r="B546">
        <v>849519</v>
      </c>
      <c r="C546" s="13">
        <v>38205</v>
      </c>
      <c r="D546" s="6">
        <v>12899600</v>
      </c>
      <c r="E546">
        <v>26.03</v>
      </c>
      <c r="F546" t="s">
        <v>243</v>
      </c>
    </row>
    <row r="547" spans="1:6" ht="12.75">
      <c r="A547" t="s">
        <v>266</v>
      </c>
      <c r="B547">
        <v>848604</v>
      </c>
      <c r="C547" s="13">
        <v>38198</v>
      </c>
      <c r="D547" s="6">
        <v>25144700</v>
      </c>
      <c r="E547">
        <v>26.03</v>
      </c>
      <c r="F547" t="s">
        <v>243</v>
      </c>
    </row>
    <row r="548" spans="1:6" ht="12.75">
      <c r="A548" t="s">
        <v>154</v>
      </c>
      <c r="B548">
        <v>9381002</v>
      </c>
      <c r="C548" s="13">
        <v>38266</v>
      </c>
      <c r="D548" s="6">
        <v>2574720</v>
      </c>
      <c r="E548">
        <v>25</v>
      </c>
      <c r="F548" t="s">
        <v>275</v>
      </c>
    </row>
    <row r="549" spans="1:4" ht="12.75">
      <c r="A549" t="s">
        <v>337</v>
      </c>
      <c r="B549">
        <v>8099995</v>
      </c>
      <c r="C549" s="13">
        <v>38272</v>
      </c>
      <c r="D549" s="6">
        <v>14965426</v>
      </c>
    </row>
    <row r="550" spans="1:4" ht="12.75">
      <c r="A550" t="s">
        <v>338</v>
      </c>
      <c r="C550" s="13"/>
      <c r="D550" s="6">
        <v>5643420</v>
      </c>
    </row>
    <row r="551" spans="1:4" ht="12.75">
      <c r="A551" t="s">
        <v>339</v>
      </c>
      <c r="C551" s="13"/>
      <c r="D551" s="6">
        <v>9034056</v>
      </c>
    </row>
    <row r="552" spans="1:4" ht="12.75">
      <c r="A552" t="s">
        <v>340</v>
      </c>
      <c r="C552" s="13"/>
      <c r="D552" s="6">
        <v>2919857</v>
      </c>
    </row>
    <row r="553" spans="1:4" ht="12.75">
      <c r="A553" t="s">
        <v>337</v>
      </c>
      <c r="C553" s="13"/>
      <c r="D553" s="6">
        <v>12550275</v>
      </c>
    </row>
    <row r="554" spans="1:4" ht="12.75">
      <c r="A554" t="s">
        <v>375</v>
      </c>
      <c r="C554" s="13"/>
      <c r="D554" s="6">
        <v>6099916</v>
      </c>
    </row>
    <row r="555" spans="1:4" ht="12.75">
      <c r="A555" t="s">
        <v>150</v>
      </c>
      <c r="C555" s="13"/>
      <c r="D555" s="6">
        <v>455175</v>
      </c>
    </row>
    <row r="556" spans="1:4" ht="12.75">
      <c r="A556" t="s">
        <v>197</v>
      </c>
      <c r="D556" s="6">
        <f>SUM(D546:D555)</f>
        <v>92287145</v>
      </c>
    </row>
    <row r="557" spans="1:5" ht="12.75">
      <c r="A557" t="s">
        <v>198</v>
      </c>
      <c r="D557" s="6"/>
      <c r="E557" s="41">
        <f>D544-D556</f>
        <v>27712855</v>
      </c>
    </row>
    <row r="558" ht="12.75">
      <c r="D558" s="6"/>
    </row>
    <row r="559" spans="1:4" ht="12.75">
      <c r="A559" s="48" t="s">
        <v>117</v>
      </c>
      <c r="D559" s="6"/>
    </row>
    <row r="560" ht="13.5" thickBot="1">
      <c r="D560" s="6"/>
    </row>
    <row r="561" spans="1:4" ht="13.5" thickBot="1">
      <c r="A561" s="7" t="s">
        <v>85</v>
      </c>
      <c r="B561" s="9" t="s">
        <v>86</v>
      </c>
      <c r="C561" s="10"/>
      <c r="D561" s="11">
        <v>0</v>
      </c>
    </row>
    <row r="562" ht="13.5" thickBot="1">
      <c r="D562" s="6"/>
    </row>
    <row r="563" spans="1:4" ht="13.5" thickBot="1">
      <c r="A563" s="8" t="s">
        <v>87</v>
      </c>
      <c r="B563" s="8" t="s">
        <v>88</v>
      </c>
      <c r="C563" s="8" t="s">
        <v>89</v>
      </c>
      <c r="D563" s="12" t="s">
        <v>90</v>
      </c>
    </row>
    <row r="564" ht="12.75">
      <c r="D564" s="6"/>
    </row>
    <row r="565" ht="12.75">
      <c r="D565" s="6"/>
    </row>
    <row r="566" spans="1:4" ht="13.5" thickBot="1">
      <c r="A566" t="s">
        <v>91</v>
      </c>
      <c r="D566" s="6">
        <v>5500000</v>
      </c>
    </row>
    <row r="567" spans="1:4" ht="13.5" thickBot="1">
      <c r="A567" s="8" t="s">
        <v>87</v>
      </c>
      <c r="B567" s="8" t="s">
        <v>88</v>
      </c>
      <c r="C567" s="8" t="s">
        <v>89</v>
      </c>
      <c r="D567" s="12" t="s">
        <v>90</v>
      </c>
    </row>
    <row r="569" spans="1:4" ht="12.75">
      <c r="A569" s="48" t="s">
        <v>118</v>
      </c>
      <c r="D569" s="6"/>
    </row>
    <row r="570" ht="13.5" thickBot="1">
      <c r="D570" s="6"/>
    </row>
    <row r="571" spans="1:6" ht="13.5" thickBot="1">
      <c r="A571" s="7" t="s">
        <v>85</v>
      </c>
      <c r="B571" s="9" t="s">
        <v>86</v>
      </c>
      <c r="C571" s="10"/>
      <c r="D571" s="11">
        <v>5000000</v>
      </c>
      <c r="E571" s="10"/>
      <c r="F571" s="10"/>
    </row>
    <row r="572" ht="13.5" thickBot="1">
      <c r="D572" s="6"/>
    </row>
    <row r="573" spans="1:4" ht="13.5" thickBot="1">
      <c r="A573" s="8" t="s">
        <v>87</v>
      </c>
      <c r="B573" s="8" t="s">
        <v>88</v>
      </c>
      <c r="C573" s="8" t="s">
        <v>89</v>
      </c>
      <c r="D573" s="12" t="s">
        <v>90</v>
      </c>
    </row>
    <row r="574" spans="1:6" ht="12.75">
      <c r="A574" s="17" t="s">
        <v>169</v>
      </c>
      <c r="B574">
        <v>848478</v>
      </c>
      <c r="C574" s="13">
        <v>38189</v>
      </c>
      <c r="D574" s="6">
        <v>1201900</v>
      </c>
      <c r="E574">
        <v>72</v>
      </c>
      <c r="F574" t="s">
        <v>243</v>
      </c>
    </row>
    <row r="575" spans="1:6" ht="12.75">
      <c r="A575" s="17" t="s">
        <v>264</v>
      </c>
      <c r="B575">
        <v>41325</v>
      </c>
      <c r="C575" s="13">
        <v>38198</v>
      </c>
      <c r="D575" s="6">
        <v>2421531</v>
      </c>
      <c r="E575">
        <v>72</v>
      </c>
      <c r="F575" t="s">
        <v>246</v>
      </c>
    </row>
    <row r="576" spans="1:6" ht="12.75">
      <c r="A576" s="17" t="s">
        <v>169</v>
      </c>
      <c r="B576">
        <v>848604</v>
      </c>
      <c r="C576" s="13">
        <v>38198</v>
      </c>
      <c r="D576" s="6">
        <v>1201900</v>
      </c>
      <c r="E576">
        <v>72</v>
      </c>
      <c r="F576" t="s">
        <v>243</v>
      </c>
    </row>
    <row r="577" spans="1:4" ht="12.75">
      <c r="A577" s="17" t="s">
        <v>61</v>
      </c>
      <c r="D577" s="6">
        <f>SUM(D574:D576)</f>
        <v>4825331</v>
      </c>
    </row>
    <row r="578" spans="1:5" ht="12.75">
      <c r="A578" s="17" t="s">
        <v>280</v>
      </c>
      <c r="D578" s="6"/>
      <c r="E578" s="41">
        <f>D571-D577</f>
        <v>174669</v>
      </c>
    </row>
    <row r="579" ht="12.75">
      <c r="D579" s="6"/>
    </row>
    <row r="580" spans="1:4" ht="13.5" thickBot="1">
      <c r="A580" t="s">
        <v>91</v>
      </c>
      <c r="D580" s="6">
        <v>20200000</v>
      </c>
    </row>
    <row r="581" spans="1:4" ht="13.5" thickBot="1">
      <c r="A581" s="8" t="s">
        <v>87</v>
      </c>
      <c r="B581" s="8" t="s">
        <v>88</v>
      </c>
      <c r="C581" s="8" t="s">
        <v>89</v>
      </c>
      <c r="D581" s="12" t="s">
        <v>90</v>
      </c>
    </row>
    <row r="582" spans="1:6" ht="12.75">
      <c r="A582" t="s">
        <v>154</v>
      </c>
      <c r="B582">
        <v>9387901</v>
      </c>
      <c r="C582" s="13">
        <v>38189</v>
      </c>
      <c r="D582" s="6">
        <v>2211796</v>
      </c>
      <c r="E582">
        <v>20.25</v>
      </c>
      <c r="F582" t="s">
        <v>275</v>
      </c>
    </row>
    <row r="583" spans="1:6" ht="12.75">
      <c r="A583" t="s">
        <v>168</v>
      </c>
      <c r="B583">
        <v>848478</v>
      </c>
      <c r="C583" s="13">
        <v>38190</v>
      </c>
      <c r="D583" s="6">
        <v>4046000</v>
      </c>
      <c r="E583">
        <v>26.03</v>
      </c>
      <c r="F583" t="s">
        <v>243</v>
      </c>
    </row>
    <row r="584" spans="1:6" ht="12.75">
      <c r="A584" t="s">
        <v>154</v>
      </c>
      <c r="B584">
        <v>6727497</v>
      </c>
      <c r="C584" s="13">
        <v>38203</v>
      </c>
      <c r="D584" s="6">
        <v>2559690</v>
      </c>
      <c r="E584">
        <v>20.25</v>
      </c>
      <c r="F584" t="s">
        <v>262</v>
      </c>
    </row>
    <row r="585" spans="1:6" ht="12.75">
      <c r="A585" t="s">
        <v>154</v>
      </c>
      <c r="B585">
        <v>4685608</v>
      </c>
      <c r="C585" s="13">
        <v>38268</v>
      </c>
      <c r="D585" s="6">
        <v>1410149</v>
      </c>
      <c r="E585">
        <v>25</v>
      </c>
      <c r="F585" t="s">
        <v>334</v>
      </c>
    </row>
    <row r="586" spans="1:4" ht="12.75">
      <c r="A586" t="s">
        <v>197</v>
      </c>
      <c r="D586" s="6">
        <f>SUM(D582:D585)</f>
        <v>10227635</v>
      </c>
    </row>
    <row r="587" spans="1:5" ht="12.75">
      <c r="A587" t="s">
        <v>198</v>
      </c>
      <c r="D587" s="6"/>
      <c r="E587" s="41">
        <f>D580-D586</f>
        <v>9972365</v>
      </c>
    </row>
    <row r="589" spans="1:4" ht="12.75">
      <c r="A589" s="48" t="s">
        <v>119</v>
      </c>
      <c r="D589" s="6"/>
    </row>
    <row r="590" ht="13.5" thickBot="1">
      <c r="D590" s="6"/>
    </row>
    <row r="591" spans="1:6" ht="13.5" thickBot="1">
      <c r="A591" s="7" t="s">
        <v>85</v>
      </c>
      <c r="B591" s="9" t="s">
        <v>86</v>
      </c>
      <c r="C591" s="10"/>
      <c r="D591" s="11">
        <v>0</v>
      </c>
      <c r="E591" s="10"/>
      <c r="F591" s="10"/>
    </row>
    <row r="592" ht="13.5" thickBot="1">
      <c r="D592" s="6"/>
    </row>
    <row r="593" spans="1:4" ht="13.5" thickBot="1">
      <c r="A593" s="8" t="s">
        <v>87</v>
      </c>
      <c r="B593" s="8" t="s">
        <v>88</v>
      </c>
      <c r="C593" s="8" t="s">
        <v>89</v>
      </c>
      <c r="D593" s="12" t="s">
        <v>90</v>
      </c>
    </row>
    <row r="594" ht="12.75">
      <c r="D594" s="6"/>
    </row>
    <row r="595" ht="12.75">
      <c r="D595" s="6"/>
    </row>
    <row r="596" ht="12.75">
      <c r="D596" s="6"/>
    </row>
    <row r="597" ht="12.75">
      <c r="D597" s="6"/>
    </row>
    <row r="598" ht="12.75">
      <c r="D598" s="6"/>
    </row>
    <row r="599" spans="1:4" ht="13.5" thickBot="1">
      <c r="A599" t="s">
        <v>91</v>
      </c>
      <c r="D599" s="6">
        <v>15000000</v>
      </c>
    </row>
    <row r="600" spans="1:4" ht="13.5" thickBot="1">
      <c r="A600" s="8" t="s">
        <v>87</v>
      </c>
      <c r="B600" s="8" t="s">
        <v>88</v>
      </c>
      <c r="C600" s="8" t="s">
        <v>89</v>
      </c>
      <c r="D600" s="12" t="s">
        <v>90</v>
      </c>
    </row>
    <row r="601" spans="1:6" ht="12.75">
      <c r="A601" t="s">
        <v>151</v>
      </c>
      <c r="B601">
        <v>9387907</v>
      </c>
      <c r="C601" s="13">
        <v>38195</v>
      </c>
      <c r="D601" s="6">
        <v>2018442</v>
      </c>
      <c r="E601">
        <v>20.25</v>
      </c>
      <c r="F601" t="s">
        <v>275</v>
      </c>
    </row>
    <row r="602" spans="1:6" ht="12.75">
      <c r="A602" t="s">
        <v>150</v>
      </c>
      <c r="B602">
        <v>8360518</v>
      </c>
      <c r="C602" s="13">
        <v>38195</v>
      </c>
      <c r="D602" s="6">
        <v>7184839</v>
      </c>
      <c r="E602">
        <v>20.25</v>
      </c>
      <c r="F602" t="s">
        <v>277</v>
      </c>
    </row>
    <row r="603" spans="1:6" ht="12.75">
      <c r="A603" t="s">
        <v>151</v>
      </c>
      <c r="B603">
        <v>6413278</v>
      </c>
      <c r="C603" s="13">
        <v>38195</v>
      </c>
      <c r="D603" s="6">
        <v>850850</v>
      </c>
      <c r="E603">
        <v>20.25</v>
      </c>
      <c r="F603" t="s">
        <v>263</v>
      </c>
    </row>
    <row r="604" spans="1:4" ht="12.75">
      <c r="A604" t="s">
        <v>197</v>
      </c>
      <c r="D604" s="6">
        <f>SUM(D601:D603)</f>
        <v>10054131</v>
      </c>
    </row>
    <row r="605" spans="1:5" ht="12.75">
      <c r="A605" t="s">
        <v>198</v>
      </c>
      <c r="D605" s="6"/>
      <c r="E605" s="41">
        <f>D599-D604</f>
        <v>4945869</v>
      </c>
    </row>
    <row r="607" spans="1:4" ht="12.75">
      <c r="A607" s="48" t="s">
        <v>120</v>
      </c>
      <c r="D607" s="6"/>
    </row>
    <row r="608" ht="13.5" thickBot="1">
      <c r="D608" s="6"/>
    </row>
    <row r="609" spans="1:6" ht="13.5" thickBot="1">
      <c r="A609" s="7" t="s">
        <v>85</v>
      </c>
      <c r="B609" s="9" t="s">
        <v>86</v>
      </c>
      <c r="C609" s="10"/>
      <c r="D609" s="11">
        <v>12000000</v>
      </c>
      <c r="E609" s="10"/>
      <c r="F609" s="10"/>
    </row>
    <row r="610" ht="13.5" thickBot="1">
      <c r="D610" s="6"/>
    </row>
    <row r="611" spans="1:4" ht="13.5" thickBot="1">
      <c r="A611" s="8" t="s">
        <v>87</v>
      </c>
      <c r="B611" s="8" t="s">
        <v>88</v>
      </c>
      <c r="C611" s="8" t="s">
        <v>89</v>
      </c>
      <c r="D611" s="12" t="s">
        <v>90</v>
      </c>
    </row>
    <row r="612" spans="1:6" ht="12.75">
      <c r="A612" s="17" t="s">
        <v>162</v>
      </c>
      <c r="B612">
        <v>6507386</v>
      </c>
      <c r="C612" s="13">
        <v>38190</v>
      </c>
      <c r="D612" s="6">
        <v>2421531</v>
      </c>
      <c r="E612">
        <v>72</v>
      </c>
      <c r="F612" t="s">
        <v>246</v>
      </c>
    </row>
    <row r="613" spans="1:6" ht="12.75">
      <c r="A613" s="17" t="s">
        <v>175</v>
      </c>
      <c r="B613">
        <v>848478</v>
      </c>
      <c r="C613" s="13">
        <v>38189</v>
      </c>
      <c r="D613" s="6">
        <v>4426800</v>
      </c>
      <c r="E613">
        <v>72</v>
      </c>
      <c r="F613" t="s">
        <v>243</v>
      </c>
    </row>
    <row r="614" spans="1:4" ht="12.75">
      <c r="A614" s="17" t="s">
        <v>197</v>
      </c>
      <c r="D614" s="6">
        <f>SUM(D612:D613)</f>
        <v>6848331</v>
      </c>
    </row>
    <row r="615" spans="1:5" ht="12.75">
      <c r="A615" s="17" t="s">
        <v>198</v>
      </c>
      <c r="D615" s="6"/>
      <c r="E615" s="41">
        <f>D609-D614</f>
        <v>5151669</v>
      </c>
    </row>
    <row r="616" ht="12.75">
      <c r="D616" s="6"/>
    </row>
    <row r="617" spans="1:4" ht="13.5" thickBot="1">
      <c r="A617" t="s">
        <v>91</v>
      </c>
      <c r="D617" s="6">
        <v>12000000</v>
      </c>
    </row>
    <row r="618" spans="1:4" ht="13.5" thickBot="1">
      <c r="A618" s="8" t="s">
        <v>87</v>
      </c>
      <c r="B618" s="8" t="s">
        <v>88</v>
      </c>
      <c r="C618" s="8" t="s">
        <v>89</v>
      </c>
      <c r="D618" s="12" t="s">
        <v>90</v>
      </c>
    </row>
    <row r="620" spans="1:4" ht="12.75">
      <c r="A620" s="48" t="s">
        <v>121</v>
      </c>
      <c r="D620" s="6"/>
    </row>
    <row r="621" ht="13.5" thickBot="1">
      <c r="D621" s="6"/>
    </row>
    <row r="622" spans="1:6" ht="13.5" thickBot="1">
      <c r="A622" s="7" t="s">
        <v>85</v>
      </c>
      <c r="B622" s="9" t="s">
        <v>86</v>
      </c>
      <c r="C622" s="10"/>
      <c r="D622" s="11">
        <v>0</v>
      </c>
      <c r="E622" s="10"/>
      <c r="F622" s="10"/>
    </row>
    <row r="623" ht="13.5" thickBot="1">
      <c r="D623" s="6"/>
    </row>
    <row r="624" spans="1:4" ht="13.5" thickBot="1">
      <c r="A624" s="8" t="s">
        <v>87</v>
      </c>
      <c r="B624" s="8" t="s">
        <v>88</v>
      </c>
      <c r="C624" s="8" t="s">
        <v>89</v>
      </c>
      <c r="D624" s="12" t="s">
        <v>90</v>
      </c>
    </row>
    <row r="625" ht="12.75">
      <c r="D625" s="6"/>
    </row>
    <row r="626" ht="12.75">
      <c r="D626" s="6"/>
    </row>
    <row r="627" spans="1:4" ht="13.5" thickBot="1">
      <c r="A627" t="s">
        <v>91</v>
      </c>
      <c r="D627" s="6">
        <v>26000000</v>
      </c>
    </row>
    <row r="628" spans="1:4" ht="13.5" thickBot="1">
      <c r="A628" s="8" t="s">
        <v>87</v>
      </c>
      <c r="B628" s="8" t="s">
        <v>88</v>
      </c>
      <c r="C628" s="8" t="s">
        <v>89</v>
      </c>
      <c r="D628" s="12" t="s">
        <v>90</v>
      </c>
    </row>
    <row r="629" spans="1:6" ht="12.75">
      <c r="A629" t="s">
        <v>187</v>
      </c>
      <c r="B629">
        <v>849519</v>
      </c>
      <c r="C629" s="13">
        <v>38205</v>
      </c>
      <c r="D629" s="6">
        <v>11209800</v>
      </c>
      <c r="E629">
        <v>26.03</v>
      </c>
      <c r="F629" t="s">
        <v>243</v>
      </c>
    </row>
    <row r="630" spans="1:6" ht="12.75">
      <c r="A630" t="s">
        <v>191</v>
      </c>
      <c r="D630" s="6">
        <v>8992402</v>
      </c>
      <c r="E630">
        <v>26.03</v>
      </c>
      <c r="F630" t="s">
        <v>246</v>
      </c>
    </row>
    <row r="631" spans="1:6" ht="12.75">
      <c r="A631" t="s">
        <v>353</v>
      </c>
      <c r="B631">
        <v>6476792</v>
      </c>
      <c r="C631" s="13">
        <v>38299</v>
      </c>
      <c r="D631" s="6">
        <v>249242</v>
      </c>
      <c r="E631">
        <v>24.07</v>
      </c>
      <c r="F631" t="s">
        <v>295</v>
      </c>
    </row>
    <row r="632" spans="1:6" ht="12.75">
      <c r="A632" t="s">
        <v>354</v>
      </c>
      <c r="B632">
        <v>6476792</v>
      </c>
      <c r="C632" s="13">
        <v>38299</v>
      </c>
      <c r="D632" s="6">
        <v>847422</v>
      </c>
      <c r="E632">
        <v>26.03</v>
      </c>
      <c r="F632" t="s">
        <v>295</v>
      </c>
    </row>
    <row r="633" spans="1:6" ht="12.75">
      <c r="A633" t="s">
        <v>355</v>
      </c>
      <c r="B633">
        <v>1430348</v>
      </c>
      <c r="C633" s="13">
        <v>38295</v>
      </c>
      <c r="D633" s="6">
        <v>822206</v>
      </c>
      <c r="E633">
        <v>26.03</v>
      </c>
      <c r="F633" t="s">
        <v>246</v>
      </c>
    </row>
    <row r="634" spans="1:6" ht="12.75">
      <c r="A634" t="s">
        <v>366</v>
      </c>
      <c r="B634">
        <v>8356851</v>
      </c>
      <c r="C634" s="13"/>
      <c r="D634" s="6">
        <v>2010000</v>
      </c>
      <c r="E634">
        <v>26.03</v>
      </c>
      <c r="F634" t="s">
        <v>374</v>
      </c>
    </row>
    <row r="635" spans="1:6" ht="12.75">
      <c r="A635" t="s">
        <v>365</v>
      </c>
      <c r="B635">
        <v>705606</v>
      </c>
      <c r="C635" s="13">
        <v>38296</v>
      </c>
      <c r="D635" s="6">
        <v>680014</v>
      </c>
      <c r="E635">
        <v>24.07</v>
      </c>
      <c r="F635" t="s">
        <v>373</v>
      </c>
    </row>
    <row r="636" spans="1:4" ht="12.75">
      <c r="A636" t="s">
        <v>197</v>
      </c>
      <c r="D636" s="6">
        <f>SUM(D629:D635)</f>
        <v>24811086</v>
      </c>
    </row>
    <row r="637" spans="1:5" ht="12.75">
      <c r="A637" t="s">
        <v>198</v>
      </c>
      <c r="D637" s="6"/>
      <c r="E637" s="41">
        <f>D627-D636</f>
        <v>1188914</v>
      </c>
    </row>
    <row r="638" spans="1:6" ht="12.75">
      <c r="A638" t="s">
        <v>365</v>
      </c>
      <c r="B638">
        <v>705606</v>
      </c>
      <c r="C638" s="13">
        <v>38296</v>
      </c>
      <c r="D638" s="6">
        <v>680014</v>
      </c>
      <c r="E638">
        <v>24.07</v>
      </c>
      <c r="F638" t="s">
        <v>372</v>
      </c>
    </row>
    <row r="640" spans="1:4" ht="12.75">
      <c r="A640" s="48" t="s">
        <v>122</v>
      </c>
      <c r="D640" s="6"/>
    </row>
    <row r="641" ht="13.5" thickBot="1">
      <c r="D641" s="6"/>
    </row>
    <row r="642" spans="1:6" ht="13.5" thickBot="1">
      <c r="A642" s="7" t="s">
        <v>85</v>
      </c>
      <c r="B642" s="9" t="s">
        <v>86</v>
      </c>
      <c r="C642" s="10"/>
      <c r="D642" s="11">
        <v>0</v>
      </c>
      <c r="E642" s="10"/>
      <c r="F642" s="10"/>
    </row>
    <row r="643" ht="13.5" thickBot="1">
      <c r="D643" s="6"/>
    </row>
    <row r="644" spans="1:4" ht="13.5" thickBot="1">
      <c r="A644" s="8" t="s">
        <v>87</v>
      </c>
      <c r="B644" s="8" t="s">
        <v>88</v>
      </c>
      <c r="C644" s="8" t="s">
        <v>89</v>
      </c>
      <c r="D644" s="12" t="s">
        <v>90</v>
      </c>
    </row>
    <row r="645" ht="12.75">
      <c r="D645" s="6"/>
    </row>
    <row r="646" ht="12.75">
      <c r="D646" s="6"/>
    </row>
    <row r="647" ht="12.75">
      <c r="D647" s="6"/>
    </row>
    <row r="648" spans="1:4" ht="13.5" thickBot="1">
      <c r="A648" t="s">
        <v>91</v>
      </c>
      <c r="D648" s="6">
        <v>15000000</v>
      </c>
    </row>
    <row r="649" spans="1:4" ht="13.5" thickBot="1">
      <c r="A649" s="8" t="s">
        <v>87</v>
      </c>
      <c r="B649" s="8" t="s">
        <v>88</v>
      </c>
      <c r="C649" s="8" t="s">
        <v>89</v>
      </c>
      <c r="D649" s="12" t="s">
        <v>90</v>
      </c>
    </row>
    <row r="650" spans="1:6" ht="12.75">
      <c r="A650" t="s">
        <v>151</v>
      </c>
      <c r="B650">
        <v>9387907</v>
      </c>
      <c r="C650" s="13">
        <v>38195</v>
      </c>
      <c r="D650" s="6">
        <v>2018442</v>
      </c>
      <c r="E650">
        <v>20.25</v>
      </c>
      <c r="F650" t="s">
        <v>275</v>
      </c>
    </row>
    <row r="651" spans="1:6" ht="12.75">
      <c r="A651" t="s">
        <v>151</v>
      </c>
      <c r="B651">
        <v>4197544</v>
      </c>
      <c r="C651" s="13">
        <v>38196</v>
      </c>
      <c r="D651" s="6">
        <v>1082899</v>
      </c>
      <c r="E651">
        <v>20.25</v>
      </c>
      <c r="F651" t="s">
        <v>276</v>
      </c>
    </row>
    <row r="652" spans="1:6" ht="12.75">
      <c r="A652" t="s">
        <v>150</v>
      </c>
      <c r="B652">
        <v>8360518</v>
      </c>
      <c r="C652" s="13">
        <v>38195</v>
      </c>
      <c r="D652" s="6">
        <v>898105</v>
      </c>
      <c r="E652">
        <v>20.25</v>
      </c>
      <c r="F652" t="s">
        <v>277</v>
      </c>
    </row>
    <row r="653" spans="1:6" ht="12.75">
      <c r="A653" t="s">
        <v>152</v>
      </c>
      <c r="B653">
        <v>9662784</v>
      </c>
      <c r="C653" s="13">
        <v>38196</v>
      </c>
      <c r="D653" s="6">
        <v>678300</v>
      </c>
      <c r="E653" s="18" t="s">
        <v>177</v>
      </c>
      <c r="F653" t="s">
        <v>272</v>
      </c>
    </row>
    <row r="654" spans="1:6" ht="12.75">
      <c r="A654" t="s">
        <v>151</v>
      </c>
      <c r="B654">
        <v>7004401</v>
      </c>
      <c r="C654" s="13">
        <v>38204</v>
      </c>
      <c r="D654" s="6">
        <v>971039</v>
      </c>
      <c r="E654" s="18">
        <v>20.25</v>
      </c>
      <c r="F654" t="s">
        <v>283</v>
      </c>
    </row>
    <row r="655" spans="1:4" ht="12.75">
      <c r="A655" t="s">
        <v>197</v>
      </c>
      <c r="D655" s="6">
        <f>SUM(D650:D654)</f>
        <v>5648785</v>
      </c>
    </row>
    <row r="656" spans="1:5" ht="12.75">
      <c r="A656" t="s">
        <v>198</v>
      </c>
      <c r="D656" s="6"/>
      <c r="E656" s="41">
        <f>D648-D655</f>
        <v>9351215</v>
      </c>
    </row>
    <row r="658" spans="1:4" ht="12.75">
      <c r="A658" s="48" t="s">
        <v>123</v>
      </c>
      <c r="D658" s="6"/>
    </row>
    <row r="659" ht="13.5" thickBot="1">
      <c r="D659" s="6"/>
    </row>
    <row r="660" spans="1:6" ht="13.5" thickBot="1">
      <c r="A660" s="7" t="s">
        <v>85</v>
      </c>
      <c r="B660" s="9" t="s">
        <v>86</v>
      </c>
      <c r="C660" s="10"/>
      <c r="D660" s="11">
        <v>0</v>
      </c>
      <c r="E660" s="10"/>
      <c r="F660" s="10"/>
    </row>
    <row r="661" ht="13.5" thickBot="1">
      <c r="D661" s="6"/>
    </row>
    <row r="662" spans="1:4" ht="13.5" thickBot="1">
      <c r="A662" s="8" t="s">
        <v>87</v>
      </c>
      <c r="B662" s="8" t="s">
        <v>88</v>
      </c>
      <c r="C662" s="8" t="s">
        <v>89</v>
      </c>
      <c r="D662" s="12" t="s">
        <v>90</v>
      </c>
    </row>
    <row r="663" ht="12.75">
      <c r="D663" s="6"/>
    </row>
    <row r="664" ht="12.75">
      <c r="D664" s="6"/>
    </row>
    <row r="665" ht="12.75">
      <c r="D665" s="6"/>
    </row>
    <row r="666" ht="12.75">
      <c r="D666" s="6"/>
    </row>
    <row r="667" ht="12.75">
      <c r="D667" s="6"/>
    </row>
    <row r="668" spans="1:4" ht="13.5" thickBot="1">
      <c r="A668" t="s">
        <v>91</v>
      </c>
      <c r="D668" s="6">
        <v>17500000</v>
      </c>
    </row>
    <row r="669" spans="1:4" ht="13.5" thickBot="1">
      <c r="A669" s="8" t="s">
        <v>87</v>
      </c>
      <c r="B669" s="8" t="s">
        <v>88</v>
      </c>
      <c r="C669" s="8" t="s">
        <v>89</v>
      </c>
      <c r="D669" s="12" t="s">
        <v>90</v>
      </c>
    </row>
    <row r="670" spans="1:6" ht="12.75">
      <c r="A670" t="s">
        <v>151</v>
      </c>
      <c r="B670">
        <v>6727431</v>
      </c>
      <c r="C670" s="13">
        <v>38195</v>
      </c>
      <c r="D670" s="6">
        <v>780688</v>
      </c>
      <c r="E670">
        <v>20.25</v>
      </c>
      <c r="F670" t="s">
        <v>262</v>
      </c>
    </row>
    <row r="671" spans="1:6" ht="12.75">
      <c r="A671" t="s">
        <v>150</v>
      </c>
      <c r="B671">
        <v>8360518</v>
      </c>
      <c r="C671" s="13">
        <v>38195</v>
      </c>
      <c r="D671" s="6">
        <v>898105</v>
      </c>
      <c r="E671">
        <v>20.25</v>
      </c>
      <c r="F671" t="s">
        <v>277</v>
      </c>
    </row>
    <row r="672" spans="1:6" ht="12.75">
      <c r="A672" t="s">
        <v>152</v>
      </c>
      <c r="B672">
        <v>9662784</v>
      </c>
      <c r="C672" s="13">
        <v>38196</v>
      </c>
      <c r="D672" s="6">
        <v>833240</v>
      </c>
      <c r="E672">
        <v>20.25</v>
      </c>
      <c r="F672" t="s">
        <v>272</v>
      </c>
    </row>
    <row r="673" spans="1:6" ht="12.75">
      <c r="A673" t="s">
        <v>187</v>
      </c>
      <c r="B673">
        <v>849519</v>
      </c>
      <c r="C673" s="13">
        <v>38205</v>
      </c>
      <c r="D673" s="6">
        <v>11209800</v>
      </c>
      <c r="E673">
        <v>26.03</v>
      </c>
      <c r="F673" t="s">
        <v>243</v>
      </c>
    </row>
    <row r="674" spans="1:4" ht="12.75">
      <c r="A674" t="s">
        <v>197</v>
      </c>
      <c r="D674" s="6">
        <f>SUM(D670:D673)</f>
        <v>13721833</v>
      </c>
    </row>
    <row r="675" spans="1:5" ht="12.75">
      <c r="A675" t="s">
        <v>198</v>
      </c>
      <c r="D675" s="6"/>
      <c r="E675" s="41">
        <f>D668-D674</f>
        <v>3778167</v>
      </c>
    </row>
    <row r="677" spans="1:4" ht="12.75">
      <c r="A677" s="48" t="s">
        <v>124</v>
      </c>
      <c r="D677" s="6"/>
    </row>
    <row r="678" ht="13.5" thickBot="1">
      <c r="D678" s="6"/>
    </row>
    <row r="679" spans="1:6" ht="13.5" thickBot="1">
      <c r="A679" s="7" t="s">
        <v>85</v>
      </c>
      <c r="B679" s="9" t="s">
        <v>86</v>
      </c>
      <c r="C679" s="10"/>
      <c r="D679" s="11">
        <v>15000000</v>
      </c>
      <c r="E679" s="10"/>
      <c r="F679" s="10"/>
    </row>
    <row r="680" ht="13.5" thickBot="1">
      <c r="D680" s="6"/>
    </row>
    <row r="681" spans="1:4" ht="13.5" thickBot="1">
      <c r="A681" s="8" t="s">
        <v>87</v>
      </c>
      <c r="B681" s="8" t="s">
        <v>88</v>
      </c>
      <c r="C681" s="8" t="s">
        <v>89</v>
      </c>
      <c r="D681" s="12" t="s">
        <v>90</v>
      </c>
    </row>
    <row r="682" spans="1:6" ht="12.75">
      <c r="A682" s="17" t="s">
        <v>182</v>
      </c>
      <c r="B682">
        <v>7485124</v>
      </c>
      <c r="C682" s="13">
        <v>38328</v>
      </c>
      <c r="D682" s="6">
        <v>15000000</v>
      </c>
      <c r="F682" t="s">
        <v>245</v>
      </c>
    </row>
    <row r="683" spans="4:5" ht="12.75">
      <c r="D683" s="6"/>
      <c r="E683" s="42">
        <v>0</v>
      </c>
    </row>
    <row r="684" ht="12.75">
      <c r="D684" s="6"/>
    </row>
    <row r="685" ht="12.75">
      <c r="D685" s="6"/>
    </row>
    <row r="686" ht="12.75">
      <c r="D686" s="6"/>
    </row>
    <row r="687" spans="1:4" ht="13.5" thickBot="1">
      <c r="A687" t="s">
        <v>91</v>
      </c>
      <c r="D687" s="6">
        <v>10000000</v>
      </c>
    </row>
    <row r="688" spans="1:4" ht="13.5" thickBot="1">
      <c r="A688" s="8" t="s">
        <v>87</v>
      </c>
      <c r="B688" s="8" t="s">
        <v>88</v>
      </c>
      <c r="C688" s="8" t="s">
        <v>89</v>
      </c>
      <c r="D688" s="12" t="s">
        <v>90</v>
      </c>
    </row>
    <row r="690" spans="1:4" ht="12.75">
      <c r="A690" s="48" t="s">
        <v>125</v>
      </c>
      <c r="D690" s="6"/>
    </row>
    <row r="691" ht="13.5" thickBot="1">
      <c r="D691" s="6"/>
    </row>
    <row r="692" spans="1:6" ht="13.5" thickBot="1">
      <c r="A692" s="7" t="s">
        <v>85</v>
      </c>
      <c r="B692" s="9" t="s">
        <v>86</v>
      </c>
      <c r="C692" s="10"/>
      <c r="D692" s="11">
        <v>0</v>
      </c>
      <c r="E692" s="10"/>
      <c r="F692" s="10"/>
    </row>
    <row r="693" ht="13.5" thickBot="1">
      <c r="D693" s="6"/>
    </row>
    <row r="694" spans="1:4" ht="13.5" thickBot="1">
      <c r="A694" s="8" t="s">
        <v>87</v>
      </c>
      <c r="B694" s="8" t="s">
        <v>88</v>
      </c>
      <c r="C694" s="8" t="s">
        <v>89</v>
      </c>
      <c r="D694" s="12" t="s">
        <v>90</v>
      </c>
    </row>
    <row r="695" ht="12.75">
      <c r="D695" s="6"/>
    </row>
    <row r="696" ht="12.75">
      <c r="D696" s="6"/>
    </row>
    <row r="697" ht="12.75">
      <c r="D697" s="6"/>
    </row>
    <row r="698" ht="12.75">
      <c r="D698" s="6"/>
    </row>
    <row r="699" ht="12.75">
      <c r="D699" s="6"/>
    </row>
    <row r="700" spans="1:4" ht="13.5" thickBot="1">
      <c r="A700" t="s">
        <v>91</v>
      </c>
      <c r="D700" s="6">
        <v>18000000</v>
      </c>
    </row>
    <row r="701" spans="1:4" ht="13.5" thickBot="1">
      <c r="A701" s="8" t="s">
        <v>87</v>
      </c>
      <c r="B701" s="8" t="s">
        <v>88</v>
      </c>
      <c r="C701" s="8" t="s">
        <v>89</v>
      </c>
      <c r="D701" s="12" t="s">
        <v>90</v>
      </c>
    </row>
    <row r="702" spans="1:6" ht="12.75">
      <c r="A702" t="s">
        <v>149</v>
      </c>
      <c r="B702" s="15">
        <v>8743012</v>
      </c>
      <c r="C702" s="13">
        <v>38197</v>
      </c>
      <c r="D702" s="6">
        <v>10900007</v>
      </c>
      <c r="F702" t="s">
        <v>273</v>
      </c>
    </row>
    <row r="703" spans="1:6" ht="12.75">
      <c r="A703" t="s">
        <v>150</v>
      </c>
      <c r="B703">
        <v>4788871</v>
      </c>
      <c r="C703" s="13">
        <v>38197</v>
      </c>
      <c r="D703" s="6">
        <v>443275</v>
      </c>
      <c r="E703">
        <v>20.25</v>
      </c>
      <c r="F703" t="s">
        <v>274</v>
      </c>
    </row>
    <row r="704" spans="1:4" ht="12.75">
      <c r="A704" t="s">
        <v>197</v>
      </c>
      <c r="D704" s="6">
        <f>SUM(D702:D703)</f>
        <v>11343282</v>
      </c>
    </row>
    <row r="705" spans="1:5" ht="12.75">
      <c r="A705" t="s">
        <v>198</v>
      </c>
      <c r="D705" s="6"/>
      <c r="E705" s="41">
        <f>D700-D704</f>
        <v>6656718</v>
      </c>
    </row>
    <row r="707" spans="1:4" ht="12.75">
      <c r="A707" s="48" t="s">
        <v>37</v>
      </c>
      <c r="D707" s="6"/>
    </row>
    <row r="708" ht="13.5" thickBot="1">
      <c r="D708" s="6"/>
    </row>
    <row r="709" spans="1:6" ht="13.5" thickBot="1">
      <c r="A709" s="7" t="s">
        <v>85</v>
      </c>
      <c r="B709" s="9" t="s">
        <v>86</v>
      </c>
      <c r="C709" s="10"/>
      <c r="D709" s="11">
        <v>15000000</v>
      </c>
      <c r="E709" s="10"/>
      <c r="F709" s="10"/>
    </row>
    <row r="710" ht="13.5" thickBot="1">
      <c r="D710" s="6"/>
    </row>
    <row r="711" spans="1:4" ht="13.5" thickBot="1">
      <c r="A711" s="8" t="s">
        <v>87</v>
      </c>
      <c r="B711" s="8" t="s">
        <v>247</v>
      </c>
      <c r="C711" s="8" t="s">
        <v>89</v>
      </c>
      <c r="D711" s="12" t="s">
        <v>90</v>
      </c>
    </row>
    <row r="712" spans="1:4" ht="12.75">
      <c r="A712" s="17" t="s">
        <v>259</v>
      </c>
      <c r="D712" s="6">
        <v>15000000</v>
      </c>
    </row>
    <row r="713" ht="12.75">
      <c r="D713" s="6"/>
    </row>
    <row r="714" ht="12.75">
      <c r="D714" s="6"/>
    </row>
    <row r="715" ht="12.75">
      <c r="D715" s="6"/>
    </row>
    <row r="716" ht="12.75">
      <c r="D716" s="6"/>
    </row>
    <row r="717" spans="1:4" ht="13.5" thickBot="1">
      <c r="A717" t="s">
        <v>91</v>
      </c>
      <c r="D717" s="6">
        <v>15000000</v>
      </c>
    </row>
    <row r="718" spans="1:4" ht="13.5" thickBot="1">
      <c r="A718" s="8" t="s">
        <v>87</v>
      </c>
      <c r="B718" s="8" t="s">
        <v>247</v>
      </c>
      <c r="C718" s="8" t="s">
        <v>89</v>
      </c>
      <c r="D718" s="12" t="s">
        <v>90</v>
      </c>
    </row>
    <row r="719" spans="1:6" ht="12.75">
      <c r="A719" t="s">
        <v>325</v>
      </c>
      <c r="D719" s="6">
        <v>7495810</v>
      </c>
      <c r="E719">
        <v>26.03</v>
      </c>
      <c r="F719" t="s">
        <v>320</v>
      </c>
    </row>
    <row r="720" spans="1:6" ht="12.75">
      <c r="A720" t="s">
        <v>187</v>
      </c>
      <c r="B720">
        <v>8444783</v>
      </c>
      <c r="C720" s="43">
        <v>38268</v>
      </c>
      <c r="D720" s="6">
        <v>3108215</v>
      </c>
      <c r="E720">
        <v>26.03</v>
      </c>
      <c r="F720" t="s">
        <v>245</v>
      </c>
    </row>
    <row r="721" spans="1:6" ht="12.75">
      <c r="A721" t="s">
        <v>362</v>
      </c>
      <c r="B721">
        <v>1026949</v>
      </c>
      <c r="C721" s="43">
        <v>38308</v>
      </c>
      <c r="D721" s="6">
        <v>4391421</v>
      </c>
      <c r="E721">
        <v>26.03</v>
      </c>
      <c r="F721" t="s">
        <v>363</v>
      </c>
    </row>
    <row r="722" spans="1:4" ht="12.75">
      <c r="A722" t="s">
        <v>197</v>
      </c>
      <c r="D722" s="44">
        <f>SUM(D719:D721)</f>
        <v>14995446</v>
      </c>
    </row>
    <row r="723" spans="4:5" ht="12.75">
      <c r="D723" s="6"/>
      <c r="E723" s="41">
        <f>D717-D722</f>
        <v>4554</v>
      </c>
    </row>
    <row r="724" spans="1:4" ht="12.75">
      <c r="A724" s="48" t="s">
        <v>126</v>
      </c>
      <c r="D724" s="6"/>
    </row>
    <row r="725" ht="13.5" thickBot="1">
      <c r="D725" s="6"/>
    </row>
    <row r="726" spans="1:4" ht="13.5" thickBot="1">
      <c r="A726" s="7" t="s">
        <v>85</v>
      </c>
      <c r="B726" s="9" t="s">
        <v>86</v>
      </c>
      <c r="C726" s="10"/>
      <c r="D726" s="11">
        <v>0</v>
      </c>
    </row>
    <row r="727" ht="13.5" thickBot="1">
      <c r="D727" s="6"/>
    </row>
    <row r="728" spans="1:4" ht="13.5" thickBot="1">
      <c r="A728" s="8" t="s">
        <v>87</v>
      </c>
      <c r="B728" s="8" t="s">
        <v>88</v>
      </c>
      <c r="C728" s="8" t="s">
        <v>89</v>
      </c>
      <c r="D728" s="12" t="s">
        <v>90</v>
      </c>
    </row>
    <row r="729" ht="12.75">
      <c r="D729" s="6"/>
    </row>
    <row r="730" ht="12.75">
      <c r="D730" s="6"/>
    </row>
    <row r="731" ht="12.75">
      <c r="D731" s="6"/>
    </row>
    <row r="732" ht="12.75">
      <c r="D732" s="6"/>
    </row>
    <row r="733" ht="12.75">
      <c r="D733" s="6"/>
    </row>
    <row r="734" spans="1:4" ht="13.5" thickBot="1">
      <c r="A734" t="s">
        <v>91</v>
      </c>
      <c r="D734" s="6">
        <v>15000000</v>
      </c>
    </row>
    <row r="735" spans="1:4" ht="13.5" thickBot="1">
      <c r="A735" s="8" t="s">
        <v>87</v>
      </c>
      <c r="B735" s="8" t="s">
        <v>88</v>
      </c>
      <c r="C735" s="8" t="s">
        <v>89</v>
      </c>
      <c r="D735" s="12" t="s">
        <v>90</v>
      </c>
    </row>
    <row r="737" spans="1:4" ht="12.75">
      <c r="A737" s="48" t="s">
        <v>127</v>
      </c>
      <c r="D737" s="6"/>
    </row>
    <row r="738" ht="13.5" thickBot="1">
      <c r="D738" s="6"/>
    </row>
    <row r="739" spans="1:6" ht="13.5" thickBot="1">
      <c r="A739" s="7" t="s">
        <v>85</v>
      </c>
      <c r="B739" s="9" t="s">
        <v>86</v>
      </c>
      <c r="C739" s="10"/>
      <c r="D739" s="11">
        <v>0</v>
      </c>
      <c r="E739" s="10"/>
      <c r="F739" s="10"/>
    </row>
    <row r="740" ht="13.5" thickBot="1">
      <c r="D740" s="6"/>
    </row>
    <row r="741" spans="1:4" ht="13.5" thickBot="1">
      <c r="A741" s="8" t="s">
        <v>87</v>
      </c>
      <c r="B741" s="8" t="s">
        <v>88</v>
      </c>
      <c r="C741" s="8" t="s">
        <v>89</v>
      </c>
      <c r="D741" s="12" t="s">
        <v>90</v>
      </c>
    </row>
    <row r="742" ht="12.75">
      <c r="D742" s="6"/>
    </row>
    <row r="743" ht="12.75">
      <c r="D743" s="6"/>
    </row>
    <row r="744" ht="12.75">
      <c r="D744" s="6"/>
    </row>
    <row r="745" spans="1:4" ht="13.5" thickBot="1">
      <c r="A745" t="s">
        <v>91</v>
      </c>
      <c r="D745" s="6">
        <v>15000000</v>
      </c>
    </row>
    <row r="746" spans="1:4" ht="13.5" thickBot="1">
      <c r="A746" s="8" t="s">
        <v>87</v>
      </c>
      <c r="B746" s="8" t="s">
        <v>88</v>
      </c>
      <c r="C746" s="8" t="s">
        <v>89</v>
      </c>
      <c r="D746" s="12" t="s">
        <v>90</v>
      </c>
    </row>
    <row r="747" spans="1:6" ht="12.75">
      <c r="A747" t="s">
        <v>190</v>
      </c>
      <c r="D747" s="6">
        <v>8992402</v>
      </c>
      <c r="E747">
        <v>26.03</v>
      </c>
      <c r="F747" t="s">
        <v>246</v>
      </c>
    </row>
    <row r="748" spans="1:6" ht="12.75">
      <c r="A748" t="s">
        <v>309</v>
      </c>
      <c r="B748">
        <v>7418909</v>
      </c>
      <c r="C748" s="13">
        <v>38253</v>
      </c>
      <c r="D748" s="6">
        <v>4700500</v>
      </c>
      <c r="E748">
        <v>26.03</v>
      </c>
      <c r="F748" t="s">
        <v>328</v>
      </c>
    </row>
    <row r="749" spans="1:5" ht="12.75">
      <c r="A749" t="s">
        <v>197</v>
      </c>
      <c r="D749" s="6">
        <f>SUM(D747:D748)</f>
        <v>13692902</v>
      </c>
      <c r="E749" s="6"/>
    </row>
    <row r="750" spans="1:5" ht="12.75">
      <c r="A750" t="s">
        <v>198</v>
      </c>
      <c r="D750" s="6"/>
      <c r="E750" s="6">
        <f>D745-D749</f>
        <v>1307098</v>
      </c>
    </row>
    <row r="751" spans="1:6" ht="12.75">
      <c r="A751" t="s">
        <v>364</v>
      </c>
      <c r="B751">
        <v>1026951</v>
      </c>
      <c r="C751" s="13">
        <v>38308</v>
      </c>
      <c r="D751" s="6">
        <v>6391957</v>
      </c>
      <c r="E751">
        <v>26.03</v>
      </c>
      <c r="F751" t="s">
        <v>363</v>
      </c>
    </row>
    <row r="753" spans="1:4" ht="12.75">
      <c r="A753" s="48" t="s">
        <v>128</v>
      </c>
      <c r="D753" s="6"/>
    </row>
    <row r="754" ht="13.5" thickBot="1">
      <c r="D754" s="6"/>
    </row>
    <row r="755" spans="1:6" ht="13.5" thickBot="1">
      <c r="A755" s="7" t="s">
        <v>85</v>
      </c>
      <c r="B755" s="9" t="s">
        <v>86</v>
      </c>
      <c r="C755" s="10"/>
      <c r="D755" s="11">
        <v>15000000</v>
      </c>
      <c r="E755" s="10"/>
      <c r="F755" s="10"/>
    </row>
    <row r="756" ht="13.5" thickBot="1">
      <c r="D756" s="6"/>
    </row>
    <row r="757" spans="1:4" ht="13.5" thickBot="1">
      <c r="A757" s="8" t="s">
        <v>87</v>
      </c>
      <c r="B757" s="8" t="s">
        <v>88</v>
      </c>
      <c r="C757" s="8" t="s">
        <v>89</v>
      </c>
      <c r="D757" s="12" t="s">
        <v>90</v>
      </c>
    </row>
    <row r="758" spans="1:6" ht="12.75">
      <c r="A758" s="17" t="s">
        <v>187</v>
      </c>
      <c r="B758">
        <v>851136</v>
      </c>
      <c r="C758" s="13">
        <v>38253</v>
      </c>
      <c r="D758" s="6">
        <v>15000000</v>
      </c>
      <c r="E758">
        <v>72</v>
      </c>
      <c r="F758" t="s">
        <v>243</v>
      </c>
    </row>
    <row r="759" spans="2:5" ht="12.75">
      <c r="B759" t="s">
        <v>296</v>
      </c>
      <c r="D759" s="6">
        <v>815100</v>
      </c>
      <c r="E759">
        <v>72</v>
      </c>
    </row>
    <row r="760" ht="12.75">
      <c r="D760" s="6"/>
    </row>
    <row r="761" spans="1:4" ht="13.5" thickBot="1">
      <c r="A761" t="s">
        <v>91</v>
      </c>
      <c r="D761" s="6">
        <v>15000000</v>
      </c>
    </row>
    <row r="762" spans="1:4" ht="13.5" thickBot="1">
      <c r="A762" s="8" t="s">
        <v>87</v>
      </c>
      <c r="B762" s="8" t="s">
        <v>88</v>
      </c>
      <c r="C762" s="8" t="s">
        <v>89</v>
      </c>
      <c r="D762" s="12" t="s">
        <v>90</v>
      </c>
    </row>
    <row r="763" spans="1:6" ht="12.75">
      <c r="A763" t="s">
        <v>151</v>
      </c>
      <c r="B763">
        <v>9387907</v>
      </c>
      <c r="C763" s="13">
        <v>38195</v>
      </c>
      <c r="D763" s="6">
        <v>2018442</v>
      </c>
      <c r="F763" t="s">
        <v>275</v>
      </c>
    </row>
    <row r="764" spans="1:6" ht="12.75">
      <c r="A764" t="s">
        <v>151</v>
      </c>
      <c r="B764">
        <v>4197544</v>
      </c>
      <c r="C764" s="13">
        <v>38196</v>
      </c>
      <c r="D764" s="6">
        <v>2165798</v>
      </c>
      <c r="F764" t="s">
        <v>276</v>
      </c>
    </row>
    <row r="765" spans="1:6" ht="12.75">
      <c r="A765" t="s">
        <v>150</v>
      </c>
      <c r="B765">
        <v>8360518</v>
      </c>
      <c r="C765" s="13">
        <v>38195</v>
      </c>
      <c r="D765" s="6">
        <v>4490525</v>
      </c>
      <c r="F765" t="s">
        <v>277</v>
      </c>
    </row>
    <row r="766" spans="1:6" ht="12.75">
      <c r="A766" t="s">
        <v>152</v>
      </c>
      <c r="B766">
        <v>9662784</v>
      </c>
      <c r="C766" s="13">
        <v>38196</v>
      </c>
      <c r="D766" s="6">
        <v>862750</v>
      </c>
      <c r="E766">
        <v>20.25</v>
      </c>
      <c r="F766" t="s">
        <v>272</v>
      </c>
    </row>
    <row r="767" spans="1:6" ht="12.75">
      <c r="A767" t="s">
        <v>152</v>
      </c>
      <c r="B767">
        <v>9662784</v>
      </c>
      <c r="C767" s="13">
        <v>38196</v>
      </c>
      <c r="D767" s="6">
        <v>3202052</v>
      </c>
      <c r="E767" s="18" t="s">
        <v>178</v>
      </c>
      <c r="F767" t="s">
        <v>272</v>
      </c>
    </row>
    <row r="768" spans="1:6" ht="12.75">
      <c r="A768" t="s">
        <v>151</v>
      </c>
      <c r="B768">
        <v>7004401</v>
      </c>
      <c r="C768" s="13">
        <v>38204</v>
      </c>
      <c r="D768" s="6">
        <v>1942077</v>
      </c>
      <c r="E768" s="18"/>
      <c r="F768" t="s">
        <v>283</v>
      </c>
    </row>
    <row r="769" spans="1:6" ht="12.75">
      <c r="A769" t="s">
        <v>332</v>
      </c>
      <c r="B769">
        <v>6377705</v>
      </c>
      <c r="C769" s="13">
        <v>38267</v>
      </c>
      <c r="D769" s="6">
        <v>1814750</v>
      </c>
      <c r="E769" s="18">
        <v>25</v>
      </c>
      <c r="F769" t="s">
        <v>274</v>
      </c>
    </row>
    <row r="770" spans="1:6" ht="12.75">
      <c r="A770" t="s">
        <v>332</v>
      </c>
      <c r="B770">
        <v>2099574</v>
      </c>
      <c r="C770" s="13">
        <v>38271</v>
      </c>
      <c r="D770" s="6">
        <v>1094800</v>
      </c>
      <c r="E770" s="18">
        <v>25</v>
      </c>
      <c r="F770" t="s">
        <v>262</v>
      </c>
    </row>
    <row r="771" spans="1:4" ht="12.75">
      <c r="A771" t="s">
        <v>197</v>
      </c>
      <c r="D771" s="6">
        <f>SUM(D763:D770)</f>
        <v>17591194</v>
      </c>
    </row>
    <row r="772" spans="1:5" ht="12.75">
      <c r="A772" t="s">
        <v>198</v>
      </c>
      <c r="D772" s="6"/>
      <c r="E772" s="41">
        <f>D761-D771</f>
        <v>-2591194</v>
      </c>
    </row>
    <row r="773" spans="1:6" ht="12.75">
      <c r="A773" t="s">
        <v>371</v>
      </c>
      <c r="B773">
        <v>8750215</v>
      </c>
      <c r="C773" s="13">
        <v>38323</v>
      </c>
      <c r="D773" s="6">
        <v>537880</v>
      </c>
      <c r="E773">
        <v>20.25</v>
      </c>
      <c r="F773" t="s">
        <v>278</v>
      </c>
    </row>
    <row r="775" spans="1:4" ht="12.75">
      <c r="A775" s="48" t="s">
        <v>129</v>
      </c>
      <c r="D775" s="6"/>
    </row>
    <row r="776" ht="13.5" thickBot="1">
      <c r="D776" s="6"/>
    </row>
    <row r="777" spans="1:6" ht="13.5" thickBot="1">
      <c r="A777" s="7" t="s">
        <v>85</v>
      </c>
      <c r="B777" s="9" t="s">
        <v>86</v>
      </c>
      <c r="C777" s="10"/>
      <c r="D777" s="11">
        <v>15000000</v>
      </c>
      <c r="E777" s="10"/>
      <c r="F777" s="10"/>
    </row>
    <row r="778" ht="13.5" thickBot="1">
      <c r="D778" s="6"/>
    </row>
    <row r="779" spans="1:4" ht="13.5" thickBot="1">
      <c r="A779" s="8" t="s">
        <v>87</v>
      </c>
      <c r="B779" s="8" t="s">
        <v>88</v>
      </c>
      <c r="C779" s="8" t="s">
        <v>89</v>
      </c>
      <c r="D779" s="12" t="s">
        <v>90</v>
      </c>
    </row>
    <row r="780" spans="1:6" ht="12.75">
      <c r="A780" s="17" t="s">
        <v>185</v>
      </c>
      <c r="B780">
        <v>849519</v>
      </c>
      <c r="C780" s="13">
        <v>38205</v>
      </c>
      <c r="D780" s="6">
        <v>21788900</v>
      </c>
      <c r="E780">
        <v>72</v>
      </c>
      <c r="F780" t="s">
        <v>243</v>
      </c>
    </row>
    <row r="781" spans="1:4" ht="12.75">
      <c r="A781" s="17" t="s">
        <v>261</v>
      </c>
      <c r="B781">
        <v>849519</v>
      </c>
      <c r="C781" s="13">
        <v>38205</v>
      </c>
      <c r="D781" s="6">
        <v>6788900</v>
      </c>
    </row>
    <row r="782" ht="12.75">
      <c r="D782" s="6"/>
    </row>
    <row r="783" ht="12.75">
      <c r="D783" s="6"/>
    </row>
    <row r="784" ht="12.75">
      <c r="D784" s="6"/>
    </row>
    <row r="785" spans="1:4" ht="13.5" thickBot="1">
      <c r="A785" t="s">
        <v>91</v>
      </c>
      <c r="D785" s="6">
        <v>5000000</v>
      </c>
    </row>
    <row r="786" spans="1:4" ht="13.5" thickBot="1">
      <c r="A786" s="8" t="s">
        <v>87</v>
      </c>
      <c r="B786" s="8" t="s">
        <v>88</v>
      </c>
      <c r="C786" s="8" t="s">
        <v>89</v>
      </c>
      <c r="D786" s="12" t="s">
        <v>90</v>
      </c>
    </row>
    <row r="787" spans="1:6" ht="12.75">
      <c r="A787" t="s">
        <v>179</v>
      </c>
      <c r="B787">
        <v>9662784</v>
      </c>
      <c r="C787" s="13">
        <v>38196</v>
      </c>
      <c r="D787" s="6">
        <v>749700</v>
      </c>
      <c r="E787">
        <v>20.25</v>
      </c>
      <c r="F787" t="s">
        <v>272</v>
      </c>
    </row>
    <row r="788" spans="1:6" ht="12.75">
      <c r="A788" t="s">
        <v>179</v>
      </c>
      <c r="B788">
        <v>9662784</v>
      </c>
      <c r="C788" s="13">
        <v>38196</v>
      </c>
      <c r="D788" s="6">
        <v>1356600</v>
      </c>
      <c r="E788" s="18" t="s">
        <v>177</v>
      </c>
      <c r="F788" t="s">
        <v>272</v>
      </c>
    </row>
    <row r="789" spans="1:6" ht="12.75">
      <c r="A789" t="s">
        <v>151</v>
      </c>
      <c r="B789">
        <v>7004401</v>
      </c>
      <c r="C789" s="13">
        <v>38204</v>
      </c>
      <c r="D789" s="6">
        <v>1942078</v>
      </c>
      <c r="E789">
        <v>20.25</v>
      </c>
      <c r="F789" t="s">
        <v>283</v>
      </c>
    </row>
    <row r="790" spans="1:4" ht="12.75">
      <c r="A790" t="s">
        <v>197</v>
      </c>
      <c r="D790" s="6">
        <f>SUM(D787:D789)</f>
        <v>4048378</v>
      </c>
    </row>
    <row r="791" spans="1:5" ht="12.75">
      <c r="A791" t="s">
        <v>198</v>
      </c>
      <c r="D791" s="6"/>
      <c r="E791" s="41">
        <f>D785-D790</f>
        <v>951622</v>
      </c>
    </row>
    <row r="793" spans="1:4" ht="12.75">
      <c r="A793" s="48" t="s">
        <v>130</v>
      </c>
      <c r="D793" s="6"/>
    </row>
    <row r="794" ht="13.5" thickBot="1">
      <c r="D794" s="6"/>
    </row>
    <row r="795" spans="1:4" ht="13.5" thickBot="1">
      <c r="A795" s="7" t="s">
        <v>85</v>
      </c>
      <c r="B795" s="9" t="s">
        <v>86</v>
      </c>
      <c r="C795" s="10"/>
      <c r="D795" s="11">
        <v>13500000</v>
      </c>
    </row>
    <row r="796" ht="13.5" thickBot="1">
      <c r="D796" s="6"/>
    </row>
    <row r="797" spans="1:4" ht="13.5" thickBot="1">
      <c r="A797" s="8" t="s">
        <v>87</v>
      </c>
      <c r="B797" s="8" t="s">
        <v>88</v>
      </c>
      <c r="C797" s="8" t="s">
        <v>89</v>
      </c>
      <c r="D797" s="12" t="s">
        <v>90</v>
      </c>
    </row>
    <row r="798" ht="12.75">
      <c r="D798" s="6"/>
    </row>
    <row r="799" ht="12.75">
      <c r="D799" s="6"/>
    </row>
    <row r="800" ht="12.75">
      <c r="D800" s="6"/>
    </row>
    <row r="801" ht="12.75">
      <c r="D801" s="6"/>
    </row>
    <row r="802" ht="12.75">
      <c r="D802" s="6"/>
    </row>
    <row r="803" spans="1:4" ht="13.5" thickBot="1">
      <c r="A803" t="s">
        <v>91</v>
      </c>
      <c r="D803" s="6">
        <v>8000000</v>
      </c>
    </row>
    <row r="804" spans="1:4" ht="13.5" thickBot="1">
      <c r="A804" s="8" t="s">
        <v>87</v>
      </c>
      <c r="B804" s="8" t="s">
        <v>88</v>
      </c>
      <c r="C804" s="8" t="s">
        <v>89</v>
      </c>
      <c r="D804" s="12" t="s">
        <v>90</v>
      </c>
    </row>
    <row r="806" spans="1:5" ht="12.75">
      <c r="A806" s="48" t="s">
        <v>131</v>
      </c>
      <c r="D806" s="6"/>
      <c r="E806" s="45"/>
    </row>
    <row r="807" spans="4:5" ht="13.5" thickBot="1">
      <c r="D807" s="6" t="s">
        <v>367</v>
      </c>
      <c r="E807" s="45" t="s">
        <v>232</v>
      </c>
    </row>
    <row r="808" spans="1:6" ht="13.5" thickBot="1">
      <c r="A808" s="7" t="s">
        <v>85</v>
      </c>
      <c r="B808" s="9" t="s">
        <v>86</v>
      </c>
      <c r="C808" s="10"/>
      <c r="D808" s="11">
        <v>12000000</v>
      </c>
      <c r="E808" s="46">
        <v>13500000</v>
      </c>
      <c r="F808" s="10"/>
    </row>
    <row r="809" spans="4:5" ht="13.5" thickBot="1">
      <c r="D809" s="6"/>
      <c r="E809" s="45"/>
    </row>
    <row r="810" spans="1:5" ht="13.5" thickBot="1">
      <c r="A810" s="8" t="s">
        <v>87</v>
      </c>
      <c r="B810" s="8" t="s">
        <v>88</v>
      </c>
      <c r="C810" s="8" t="s">
        <v>89</v>
      </c>
      <c r="D810" s="12" t="s">
        <v>90</v>
      </c>
      <c r="E810" s="45"/>
    </row>
    <row r="811" spans="1:6" ht="12.75">
      <c r="A811" s="17" t="s">
        <v>182</v>
      </c>
      <c r="B811">
        <v>41813</v>
      </c>
      <c r="C811" s="13">
        <v>38237</v>
      </c>
      <c r="D811" s="6">
        <v>15860320</v>
      </c>
      <c r="E811" s="45">
        <v>72</v>
      </c>
      <c r="F811" t="s">
        <v>246</v>
      </c>
    </row>
    <row r="812" spans="1:5" ht="12.75">
      <c r="A812" s="17" t="s">
        <v>198</v>
      </c>
      <c r="D812" s="6"/>
      <c r="E812" s="45">
        <f>D808+E808-D811</f>
        <v>9639680</v>
      </c>
    </row>
    <row r="813" spans="1:6" ht="12.75">
      <c r="A813" s="17" t="s">
        <v>348</v>
      </c>
      <c r="D813" s="6"/>
      <c r="E813" s="45">
        <v>2568760</v>
      </c>
      <c r="F813" t="s">
        <v>246</v>
      </c>
    </row>
    <row r="814" spans="1:6" ht="12.75">
      <c r="A814" s="17" t="s">
        <v>349</v>
      </c>
      <c r="D814" s="6"/>
      <c r="E814" s="45">
        <v>2910780</v>
      </c>
      <c r="F814" t="s">
        <v>246</v>
      </c>
    </row>
    <row r="815" spans="1:6" ht="12.75">
      <c r="A815" s="17" t="s">
        <v>352</v>
      </c>
      <c r="B815">
        <v>8444243</v>
      </c>
      <c r="C815" s="13">
        <v>38307</v>
      </c>
      <c r="D815" s="6"/>
      <c r="E815" s="45">
        <v>984735</v>
      </c>
      <c r="F815" t="s">
        <v>245</v>
      </c>
    </row>
    <row r="816" spans="1:6" ht="12.75">
      <c r="A816" s="17" t="s">
        <v>356</v>
      </c>
      <c r="B816">
        <v>8444218</v>
      </c>
      <c r="C816" s="13">
        <v>38306</v>
      </c>
      <c r="D816" s="6"/>
      <c r="E816" s="45">
        <v>3603891</v>
      </c>
      <c r="F816" t="s">
        <v>245</v>
      </c>
    </row>
    <row r="817" spans="1:5" ht="12.75">
      <c r="A817" s="17" t="s">
        <v>198</v>
      </c>
      <c r="D817" s="6"/>
      <c r="E817" s="47">
        <f>E812-E813-E814-E815-E816</f>
        <v>-428486</v>
      </c>
    </row>
    <row r="818" spans="4:5" ht="12.75">
      <c r="D818" s="6"/>
      <c r="E818" s="45"/>
    </row>
    <row r="819" spans="1:5" ht="13.5" thickBot="1">
      <c r="A819" t="s">
        <v>91</v>
      </c>
      <c r="D819" s="6">
        <v>6000000</v>
      </c>
      <c r="E819" s="45">
        <v>8000000</v>
      </c>
    </row>
    <row r="820" spans="1:5" ht="13.5" thickBot="1">
      <c r="A820" s="8" t="s">
        <v>87</v>
      </c>
      <c r="B820" s="8" t="s">
        <v>88</v>
      </c>
      <c r="C820" s="8" t="s">
        <v>89</v>
      </c>
      <c r="D820" s="12" t="s">
        <v>90</v>
      </c>
      <c r="E820" s="45"/>
    </row>
    <row r="821" spans="1:6" ht="12.75">
      <c r="A821" t="s">
        <v>150</v>
      </c>
      <c r="B821">
        <v>4788871</v>
      </c>
      <c r="C821" s="13">
        <v>38197</v>
      </c>
      <c r="D821" s="6">
        <v>443275</v>
      </c>
      <c r="E821" s="45">
        <v>20.25</v>
      </c>
      <c r="F821" t="s">
        <v>289</v>
      </c>
    </row>
    <row r="822" spans="1:6" ht="12.75">
      <c r="A822" t="s">
        <v>152</v>
      </c>
      <c r="B822" t="s">
        <v>153</v>
      </c>
      <c r="C822" s="13">
        <v>38191</v>
      </c>
      <c r="D822" s="6">
        <v>2738899</v>
      </c>
      <c r="E822" s="45">
        <v>20.25</v>
      </c>
      <c r="F822" t="s">
        <v>278</v>
      </c>
    </row>
    <row r="823" spans="1:6" ht="12.75">
      <c r="A823" t="s">
        <v>152</v>
      </c>
      <c r="B823">
        <v>9662784</v>
      </c>
      <c r="C823" s="13">
        <v>38196</v>
      </c>
      <c r="D823" s="6">
        <v>1166200</v>
      </c>
      <c r="E823" s="45">
        <v>20.25</v>
      </c>
      <c r="F823" t="s">
        <v>272</v>
      </c>
    </row>
    <row r="824" spans="1:6" ht="12.75">
      <c r="A824" t="s">
        <v>180</v>
      </c>
      <c r="B824">
        <v>6413278</v>
      </c>
      <c r="C824" s="13">
        <v>38195</v>
      </c>
      <c r="D824" s="6">
        <v>850850</v>
      </c>
      <c r="E824" s="45">
        <v>20.25</v>
      </c>
      <c r="F824" t="s">
        <v>263</v>
      </c>
    </row>
    <row r="825" spans="1:6" ht="12.75">
      <c r="A825" t="s">
        <v>187</v>
      </c>
      <c r="D825" s="6">
        <v>2313074</v>
      </c>
      <c r="E825" s="45">
        <v>26.03</v>
      </c>
      <c r="F825" t="s">
        <v>246</v>
      </c>
    </row>
    <row r="826" spans="1:6" ht="12.75">
      <c r="A826" t="s">
        <v>189</v>
      </c>
      <c r="D826" s="6">
        <v>1893528</v>
      </c>
      <c r="E826" s="45">
        <v>26.03</v>
      </c>
      <c r="F826" t="s">
        <v>246</v>
      </c>
    </row>
    <row r="827" spans="1:6" ht="12.75">
      <c r="A827" t="s">
        <v>190</v>
      </c>
      <c r="D827" s="6">
        <v>5164600</v>
      </c>
      <c r="E827" s="45">
        <v>26.03</v>
      </c>
      <c r="F827" t="s">
        <v>243</v>
      </c>
    </row>
    <row r="828" spans="1:5" ht="12.75">
      <c r="A828" t="s">
        <v>197</v>
      </c>
      <c r="D828" s="6">
        <f>SUM(D821:D827)</f>
        <v>14570426</v>
      </c>
      <c r="E828" s="45"/>
    </row>
    <row r="829" spans="1:5" ht="12.75">
      <c r="A829" t="s">
        <v>371</v>
      </c>
      <c r="B829">
        <v>8750215</v>
      </c>
      <c r="C829" s="13">
        <v>38323</v>
      </c>
      <c r="D829" s="6">
        <v>738990</v>
      </c>
      <c r="E829" s="45">
        <v>20.25</v>
      </c>
    </row>
    <row r="831" spans="1:4" ht="12.75">
      <c r="A831" s="48" t="s">
        <v>132</v>
      </c>
      <c r="D831" s="6"/>
    </row>
    <row r="832" ht="13.5" thickBot="1">
      <c r="D832" s="6"/>
    </row>
    <row r="833" spans="1:6" ht="13.5" thickBot="1">
      <c r="A833" s="7" t="s">
        <v>85</v>
      </c>
      <c r="B833" s="9" t="s">
        <v>86</v>
      </c>
      <c r="C833" s="10"/>
      <c r="D833" s="11">
        <v>0</v>
      </c>
      <c r="E833" s="10"/>
      <c r="F833" s="10"/>
    </row>
    <row r="834" ht="13.5" thickBot="1">
      <c r="D834" s="6"/>
    </row>
    <row r="835" spans="1:4" ht="13.5" thickBot="1">
      <c r="A835" s="8" t="s">
        <v>87</v>
      </c>
      <c r="B835" s="8" t="s">
        <v>88</v>
      </c>
      <c r="C835" s="8" t="s">
        <v>89</v>
      </c>
      <c r="D835" s="12" t="s">
        <v>90</v>
      </c>
    </row>
    <row r="836" ht="12.75">
      <c r="D836" s="6"/>
    </row>
    <row r="837" ht="12.75">
      <c r="D837" s="6"/>
    </row>
    <row r="838" ht="12.75">
      <c r="D838" s="6"/>
    </row>
    <row r="839" ht="12.75">
      <c r="D839" s="6"/>
    </row>
    <row r="840" ht="12.75">
      <c r="D840" s="6"/>
    </row>
    <row r="841" spans="1:4" ht="13.5" thickBot="1">
      <c r="A841" t="s">
        <v>91</v>
      </c>
      <c r="D841" s="6">
        <v>10000000</v>
      </c>
    </row>
    <row r="842" spans="1:4" ht="13.5" thickBot="1">
      <c r="A842" s="8" t="s">
        <v>87</v>
      </c>
      <c r="B842" s="8" t="s">
        <v>88</v>
      </c>
      <c r="C842" s="8" t="s">
        <v>89</v>
      </c>
      <c r="D842" s="12" t="s">
        <v>90</v>
      </c>
    </row>
    <row r="843" spans="1:6" ht="12.75">
      <c r="A843" t="s">
        <v>335</v>
      </c>
      <c r="B843">
        <v>9663333</v>
      </c>
      <c r="C843" s="13">
        <v>38269</v>
      </c>
      <c r="D843" s="6">
        <v>1462153</v>
      </c>
      <c r="E843">
        <v>24.05</v>
      </c>
      <c r="F843" t="s">
        <v>272</v>
      </c>
    </row>
    <row r="844" spans="1:6" ht="12.75">
      <c r="A844" t="s">
        <v>335</v>
      </c>
      <c r="B844">
        <v>9663333</v>
      </c>
      <c r="C844" s="13">
        <v>38269</v>
      </c>
      <c r="D844" s="6">
        <v>572390</v>
      </c>
      <c r="E844">
        <v>25</v>
      </c>
      <c r="F844" t="s">
        <v>272</v>
      </c>
    </row>
    <row r="846" spans="1:4" ht="12.75">
      <c r="A846" s="48" t="s">
        <v>133</v>
      </c>
      <c r="D846" s="6"/>
    </row>
    <row r="847" ht="13.5" thickBot="1">
      <c r="D847" s="6"/>
    </row>
    <row r="848" spans="1:6" ht="13.5" thickBot="1">
      <c r="A848" s="7" t="s">
        <v>85</v>
      </c>
      <c r="B848" s="9" t="s">
        <v>86</v>
      </c>
      <c r="C848" s="10"/>
      <c r="D848" s="11">
        <v>0</v>
      </c>
      <c r="E848" s="10"/>
      <c r="F848" s="10"/>
    </row>
    <row r="849" ht="13.5" thickBot="1">
      <c r="D849" s="6"/>
    </row>
    <row r="850" spans="1:4" ht="13.5" thickBot="1">
      <c r="A850" s="8" t="s">
        <v>87</v>
      </c>
      <c r="B850" s="8" t="s">
        <v>88</v>
      </c>
      <c r="C850" s="8" t="s">
        <v>89</v>
      </c>
      <c r="D850" s="12" t="s">
        <v>90</v>
      </c>
    </row>
    <row r="851" ht="12.75">
      <c r="D851" s="6"/>
    </row>
    <row r="852" ht="12.75">
      <c r="D852" s="6"/>
    </row>
    <row r="853" ht="12.75">
      <c r="D853" s="6"/>
    </row>
    <row r="854" ht="12.75">
      <c r="D854" s="6"/>
    </row>
    <row r="855" ht="12.75">
      <c r="D855" s="6"/>
    </row>
    <row r="856" spans="1:4" ht="13.5" thickBot="1">
      <c r="A856" t="s">
        <v>91</v>
      </c>
      <c r="D856" s="6">
        <v>10000000</v>
      </c>
    </row>
    <row r="857" spans="1:4" ht="13.5" thickBot="1">
      <c r="A857" s="8" t="s">
        <v>87</v>
      </c>
      <c r="B857" s="8" t="s">
        <v>88</v>
      </c>
      <c r="C857" s="8" t="s">
        <v>89</v>
      </c>
      <c r="D857" s="12" t="s">
        <v>90</v>
      </c>
    </row>
    <row r="858" spans="1:6" ht="12.75">
      <c r="A858" t="s">
        <v>335</v>
      </c>
      <c r="B858" s="15">
        <v>9663333</v>
      </c>
      <c r="C858" s="13">
        <v>38279</v>
      </c>
      <c r="D858" s="6">
        <v>1147160</v>
      </c>
      <c r="E858">
        <v>24.05</v>
      </c>
      <c r="F858" t="s">
        <v>272</v>
      </c>
    </row>
    <row r="859" spans="1:6" ht="12.75">
      <c r="A859" t="s">
        <v>335</v>
      </c>
      <c r="B859">
        <v>9663333</v>
      </c>
      <c r="C859" s="13">
        <v>38279</v>
      </c>
      <c r="D859" s="6">
        <v>1144780</v>
      </c>
      <c r="E859">
        <v>25</v>
      </c>
      <c r="F859" t="s">
        <v>272</v>
      </c>
    </row>
    <row r="861" spans="1:4" ht="12.75">
      <c r="A861" s="48" t="s">
        <v>134</v>
      </c>
      <c r="D861" s="6"/>
    </row>
    <row r="862" ht="13.5" thickBot="1">
      <c r="D862" s="6"/>
    </row>
    <row r="863" spans="1:6" ht="13.5" thickBot="1">
      <c r="A863" s="7" t="s">
        <v>85</v>
      </c>
      <c r="B863" s="9" t="s">
        <v>86</v>
      </c>
      <c r="C863" s="10"/>
      <c r="D863" s="11">
        <v>12000000</v>
      </c>
      <c r="E863" s="10"/>
      <c r="F863" s="10"/>
    </row>
    <row r="864" ht="13.5" thickBot="1">
      <c r="D864" s="6"/>
    </row>
    <row r="865" spans="1:4" ht="13.5" thickBot="1">
      <c r="A865" s="8" t="s">
        <v>87</v>
      </c>
      <c r="B865" s="8" t="s">
        <v>88</v>
      </c>
      <c r="C865" s="8" t="s">
        <v>89</v>
      </c>
      <c r="D865" s="12" t="s">
        <v>90</v>
      </c>
    </row>
    <row r="866" ht="12.75">
      <c r="D866" s="6"/>
    </row>
    <row r="867" ht="12.75">
      <c r="D867" s="6"/>
    </row>
    <row r="868" ht="12.75">
      <c r="D868" s="6"/>
    </row>
    <row r="869" ht="12.75">
      <c r="D869" s="6"/>
    </row>
    <row r="870" ht="12.75">
      <c r="D870" s="6"/>
    </row>
    <row r="871" spans="1:4" ht="13.5" thickBot="1">
      <c r="A871" t="s">
        <v>91</v>
      </c>
      <c r="D871" s="6">
        <v>6000000</v>
      </c>
    </row>
    <row r="872" spans="1:4" ht="13.5" thickBot="1">
      <c r="A872" s="8" t="s">
        <v>87</v>
      </c>
      <c r="B872" s="8" t="s">
        <v>88</v>
      </c>
      <c r="C872" s="8" t="s">
        <v>89</v>
      </c>
      <c r="D872" s="12" t="s">
        <v>90</v>
      </c>
    </row>
    <row r="873" spans="1:6" ht="12.75">
      <c r="A873" t="s">
        <v>151</v>
      </c>
      <c r="B873">
        <v>4197544</v>
      </c>
      <c r="C873" s="13">
        <v>38196</v>
      </c>
      <c r="D873" s="6">
        <v>1951597</v>
      </c>
      <c r="F873" t="s">
        <v>276</v>
      </c>
    </row>
    <row r="874" spans="1:6" ht="12.75">
      <c r="A874" t="s">
        <v>152</v>
      </c>
      <c r="B874">
        <v>9662784</v>
      </c>
      <c r="C874" s="13">
        <v>38196</v>
      </c>
      <c r="D874" s="6">
        <v>1874250</v>
      </c>
      <c r="E874">
        <v>20.25</v>
      </c>
      <c r="F874" t="s">
        <v>272</v>
      </c>
    </row>
    <row r="875" spans="1:6" ht="12.75">
      <c r="A875" t="s">
        <v>152</v>
      </c>
      <c r="B875">
        <v>9662784</v>
      </c>
      <c r="C875" s="13">
        <v>38196</v>
      </c>
      <c r="D875" s="6">
        <v>1356600</v>
      </c>
      <c r="E875" s="18" t="s">
        <v>178</v>
      </c>
      <c r="F875" t="s">
        <v>272</v>
      </c>
    </row>
    <row r="876" spans="1:4" ht="12.75">
      <c r="A876" t="s">
        <v>151</v>
      </c>
      <c r="B876">
        <v>6413278</v>
      </c>
      <c r="C876" s="13">
        <v>38195</v>
      </c>
      <c r="D876" s="6">
        <v>1701700</v>
      </c>
    </row>
    <row r="877" spans="1:4" ht="12.75">
      <c r="A877" t="s">
        <v>197</v>
      </c>
      <c r="D877" s="6">
        <f>SUM(D873:D876)</f>
        <v>6884147</v>
      </c>
    </row>
    <row r="878" spans="1:5" ht="12.75">
      <c r="A878" t="s">
        <v>198</v>
      </c>
      <c r="D878" s="6"/>
      <c r="E878" s="41">
        <f>D871-D877</f>
        <v>-884147</v>
      </c>
    </row>
    <row r="880" spans="1:4" ht="12.75">
      <c r="A880" s="48" t="s">
        <v>135</v>
      </c>
      <c r="D880" s="6"/>
    </row>
    <row r="881" ht="13.5" thickBot="1">
      <c r="D881" s="6"/>
    </row>
    <row r="882" spans="1:6" ht="13.5" thickBot="1">
      <c r="A882" s="7" t="s">
        <v>85</v>
      </c>
      <c r="B882" s="9" t="s">
        <v>86</v>
      </c>
      <c r="C882" s="10"/>
      <c r="D882" s="11">
        <v>16500000</v>
      </c>
      <c r="E882" s="10"/>
      <c r="F882" s="10"/>
    </row>
    <row r="883" ht="13.5" thickBot="1">
      <c r="D883" s="6"/>
    </row>
    <row r="884" spans="1:4" ht="13.5" thickBot="1">
      <c r="A884" s="8" t="s">
        <v>87</v>
      </c>
      <c r="B884" s="8" t="s">
        <v>88</v>
      </c>
      <c r="C884" s="8" t="s">
        <v>89</v>
      </c>
      <c r="D884" s="12" t="s">
        <v>90</v>
      </c>
    </row>
    <row r="885" spans="1:6" ht="12.75">
      <c r="A885" s="17" t="s">
        <v>183</v>
      </c>
      <c r="B885">
        <v>6479925</v>
      </c>
      <c r="D885" s="6">
        <v>18061912</v>
      </c>
      <c r="E885">
        <v>72</v>
      </c>
      <c r="F885" t="s">
        <v>295</v>
      </c>
    </row>
    <row r="886" spans="4:5" ht="12.75">
      <c r="D886" s="6"/>
      <c r="E886" s="41">
        <f>D882-D885</f>
        <v>-1561912</v>
      </c>
    </row>
    <row r="887" ht="12.75">
      <c r="D887" s="6"/>
    </row>
    <row r="888" ht="12.75">
      <c r="D888" s="6"/>
    </row>
    <row r="889" ht="12.75">
      <c r="D889" s="6"/>
    </row>
    <row r="890" spans="1:4" ht="13.5" thickBot="1">
      <c r="A890" t="s">
        <v>91</v>
      </c>
      <c r="D890" s="6">
        <v>23500000</v>
      </c>
    </row>
    <row r="891" spans="1:4" ht="13.5" thickBot="1">
      <c r="A891" s="8" t="s">
        <v>87</v>
      </c>
      <c r="B891" s="8" t="s">
        <v>88</v>
      </c>
      <c r="C891" s="8" t="s">
        <v>89</v>
      </c>
      <c r="D891" s="12" t="s">
        <v>90</v>
      </c>
    </row>
    <row r="892" spans="1:6" ht="12.75">
      <c r="A892" t="s">
        <v>155</v>
      </c>
      <c r="B892">
        <v>8214486</v>
      </c>
      <c r="C892" s="13">
        <v>38168</v>
      </c>
      <c r="D892" s="6">
        <v>2535985</v>
      </c>
      <c r="E892">
        <v>24.07</v>
      </c>
      <c r="F892" t="s">
        <v>271</v>
      </c>
    </row>
    <row r="893" spans="1:6" ht="12.75">
      <c r="A893" t="s">
        <v>268</v>
      </c>
      <c r="B893">
        <v>9645048</v>
      </c>
      <c r="C893" s="13">
        <v>38204</v>
      </c>
      <c r="D893" s="6">
        <v>16223508</v>
      </c>
      <c r="E893">
        <v>20.25</v>
      </c>
      <c r="F893" t="s">
        <v>269</v>
      </c>
    </row>
    <row r="894" spans="1:6" ht="12.75">
      <c r="A894" t="s">
        <v>83</v>
      </c>
      <c r="B894">
        <v>2250246</v>
      </c>
      <c r="C894" s="13">
        <v>38239</v>
      </c>
      <c r="D894" s="6">
        <v>4244482</v>
      </c>
      <c r="E894">
        <v>26.03</v>
      </c>
      <c r="F894" t="s">
        <v>270</v>
      </c>
    </row>
    <row r="895" spans="1:6" ht="12.75">
      <c r="A895" t="s">
        <v>180</v>
      </c>
      <c r="B895">
        <v>4685608</v>
      </c>
      <c r="C895" s="13">
        <v>38268</v>
      </c>
      <c r="D895" s="6">
        <v>1664995</v>
      </c>
      <c r="E895">
        <v>25</v>
      </c>
      <c r="F895" t="s">
        <v>334</v>
      </c>
    </row>
    <row r="896" spans="1:4" ht="12.75">
      <c r="A896" t="s">
        <v>197</v>
      </c>
      <c r="D896" s="6">
        <f>SUM(D892:D895)</f>
        <v>24668970</v>
      </c>
    </row>
    <row r="897" spans="1:5" ht="12.75">
      <c r="A897" t="s">
        <v>198</v>
      </c>
      <c r="D897" s="6"/>
      <c r="E897" s="41">
        <f>D890-D896</f>
        <v>-1168970</v>
      </c>
    </row>
    <row r="898" ht="12.75">
      <c r="D898" s="6"/>
    </row>
    <row r="899" spans="1:6" ht="12.75">
      <c r="A899" t="s">
        <v>350</v>
      </c>
      <c r="D899" s="6">
        <v>822206</v>
      </c>
      <c r="F899" t="s">
        <v>246</v>
      </c>
    </row>
    <row r="900" spans="1:6" ht="12.75">
      <c r="A900" t="s">
        <v>368</v>
      </c>
      <c r="B900">
        <v>9645247</v>
      </c>
      <c r="C900" s="13">
        <v>38307</v>
      </c>
      <c r="D900" s="6">
        <v>3275356</v>
      </c>
      <c r="E900">
        <v>24.07</v>
      </c>
      <c r="F900" t="s">
        <v>269</v>
      </c>
    </row>
    <row r="901" ht="12.75">
      <c r="D901" s="6"/>
    </row>
    <row r="902" spans="1:4" ht="12.75">
      <c r="A902" s="48" t="s">
        <v>136</v>
      </c>
      <c r="D902" s="6"/>
    </row>
    <row r="903" ht="13.5" thickBot="1">
      <c r="D903" s="6"/>
    </row>
    <row r="904" spans="1:5" ht="13.5" thickBot="1">
      <c r="A904" s="7" t="s">
        <v>85</v>
      </c>
      <c r="B904" s="9" t="s">
        <v>86</v>
      </c>
      <c r="C904" s="10"/>
      <c r="D904" s="11">
        <v>0</v>
      </c>
      <c r="E904" s="10"/>
    </row>
    <row r="905" ht="13.5" thickBot="1">
      <c r="D905" s="6"/>
    </row>
    <row r="906" spans="1:4" ht="13.5" thickBot="1">
      <c r="A906" s="8" t="s">
        <v>87</v>
      </c>
      <c r="B906" s="8" t="s">
        <v>88</v>
      </c>
      <c r="C906" s="8" t="s">
        <v>89</v>
      </c>
      <c r="D906" s="12" t="s">
        <v>90</v>
      </c>
    </row>
    <row r="907" ht="12.75">
      <c r="D907" s="6"/>
    </row>
    <row r="908" ht="12.75">
      <c r="D908" s="6"/>
    </row>
    <row r="909" ht="12.75">
      <c r="D909" s="6"/>
    </row>
    <row r="910" ht="12.75">
      <c r="D910" s="6"/>
    </row>
    <row r="911" ht="12.75">
      <c r="D911" s="6"/>
    </row>
    <row r="912" spans="1:4" ht="13.5" thickBot="1">
      <c r="A912" t="s">
        <v>91</v>
      </c>
      <c r="D912" s="6">
        <v>21000000</v>
      </c>
    </row>
    <row r="913" spans="1:4" ht="13.5" thickBot="1">
      <c r="A913" s="8" t="s">
        <v>87</v>
      </c>
      <c r="B913" s="8" t="s">
        <v>88</v>
      </c>
      <c r="C913" s="8" t="s">
        <v>89</v>
      </c>
      <c r="D913" s="12" t="s">
        <v>90</v>
      </c>
    </row>
    <row r="914" spans="1:5" ht="12.75">
      <c r="A914" t="s">
        <v>190</v>
      </c>
      <c r="B914">
        <v>8444789</v>
      </c>
      <c r="C914" s="13">
        <v>38271</v>
      </c>
      <c r="D914" s="6">
        <v>14082417</v>
      </c>
      <c r="E914" t="s">
        <v>245</v>
      </c>
    </row>
    <row r="915" ht="12.75">
      <c r="D915" s="6"/>
    </row>
    <row r="916" spans="4:5" ht="12.75">
      <c r="D916" s="6"/>
      <c r="E916" s="6">
        <f>D912-D914</f>
        <v>6917583</v>
      </c>
    </row>
    <row r="918" spans="1:4" ht="12.75">
      <c r="A918" s="48" t="s">
        <v>137</v>
      </c>
      <c r="D918" s="6"/>
    </row>
    <row r="919" ht="13.5" thickBot="1">
      <c r="D919" s="6"/>
    </row>
    <row r="920" spans="1:6" ht="13.5" thickBot="1">
      <c r="A920" s="7" t="s">
        <v>85</v>
      </c>
      <c r="B920" s="9" t="s">
        <v>86</v>
      </c>
      <c r="C920" s="10"/>
      <c r="D920" s="11">
        <v>0</v>
      </c>
      <c r="E920" s="10"/>
      <c r="F920" s="10"/>
    </row>
    <row r="921" ht="13.5" thickBot="1">
      <c r="D921" s="6"/>
    </row>
    <row r="922" spans="1:4" ht="13.5" thickBot="1">
      <c r="A922" s="8" t="s">
        <v>87</v>
      </c>
      <c r="B922" s="8" t="s">
        <v>88</v>
      </c>
      <c r="C922" s="8" t="s">
        <v>89</v>
      </c>
      <c r="D922" s="12" t="s">
        <v>90</v>
      </c>
    </row>
    <row r="923" ht="12.75">
      <c r="D923" s="6"/>
    </row>
    <row r="924" ht="12.75">
      <c r="D924" s="6"/>
    </row>
    <row r="925" ht="12.75">
      <c r="D925" s="6"/>
    </row>
    <row r="926" ht="12.75">
      <c r="D926" s="6"/>
    </row>
    <row r="927" ht="12.75">
      <c r="D927" s="6"/>
    </row>
    <row r="928" spans="1:4" ht="13.5" thickBot="1">
      <c r="A928" t="s">
        <v>91</v>
      </c>
      <c r="D928" s="6">
        <v>10000000</v>
      </c>
    </row>
    <row r="929" spans="1:4" ht="13.5" thickBot="1">
      <c r="A929" s="8" t="s">
        <v>87</v>
      </c>
      <c r="B929" s="8" t="s">
        <v>88</v>
      </c>
      <c r="C929" s="8" t="s">
        <v>89</v>
      </c>
      <c r="D929" s="12" t="s">
        <v>90</v>
      </c>
    </row>
    <row r="930" spans="1:6" ht="12.75">
      <c r="A930" t="s">
        <v>189</v>
      </c>
      <c r="B930">
        <v>849519</v>
      </c>
      <c r="C930" s="13">
        <v>38205</v>
      </c>
      <c r="D930" s="6">
        <v>3581900</v>
      </c>
      <c r="E930">
        <v>26.03</v>
      </c>
      <c r="F930" t="s">
        <v>243</v>
      </c>
    </row>
    <row r="931" spans="1:4" ht="12.75">
      <c r="A931" t="s">
        <v>197</v>
      </c>
      <c r="D931" s="6">
        <v>3581900</v>
      </c>
    </row>
    <row r="932" spans="1:5" ht="12.75">
      <c r="A932" t="s">
        <v>198</v>
      </c>
      <c r="D932" s="6"/>
      <c r="E932" s="41">
        <f>D928-D931</f>
        <v>6418100</v>
      </c>
    </row>
    <row r="933" spans="1:4" ht="12.75">
      <c r="A933" t="s">
        <v>324</v>
      </c>
      <c r="B933">
        <v>6813519</v>
      </c>
      <c r="D933" s="6">
        <v>2240008</v>
      </c>
    </row>
    <row r="934" spans="4:5" ht="12.75">
      <c r="D934" s="6"/>
      <c r="E934" s="41">
        <f>E932-D933</f>
        <v>4178092</v>
      </c>
    </row>
    <row r="936" spans="1:5" ht="12.75">
      <c r="A936" s="48" t="s">
        <v>138</v>
      </c>
      <c r="D936" s="6"/>
      <c r="E936" s="6"/>
    </row>
    <row r="937" spans="4:5" ht="13.5" thickBot="1">
      <c r="D937" s="6"/>
      <c r="E937" s="6"/>
    </row>
    <row r="938" spans="1:6" ht="13.5" thickBot="1">
      <c r="A938" s="7" t="s">
        <v>85</v>
      </c>
      <c r="B938" s="9" t="s">
        <v>86</v>
      </c>
      <c r="C938" s="10"/>
      <c r="D938" s="11">
        <v>15000000</v>
      </c>
      <c r="E938" s="11">
        <v>12000000</v>
      </c>
      <c r="F938" s="10"/>
    </row>
    <row r="939" spans="4:5" ht="13.5" thickBot="1">
      <c r="D939" s="6"/>
      <c r="E939" s="6"/>
    </row>
    <row r="940" spans="1:5" ht="13.5" thickBot="1">
      <c r="A940" s="8" t="s">
        <v>87</v>
      </c>
      <c r="B940" s="8" t="s">
        <v>88</v>
      </c>
      <c r="C940" s="8" t="s">
        <v>89</v>
      </c>
      <c r="D940" s="12" t="s">
        <v>90</v>
      </c>
      <c r="E940" s="6"/>
    </row>
    <row r="941" spans="1:6" ht="12.75">
      <c r="A941" s="17" t="s">
        <v>164</v>
      </c>
      <c r="B941">
        <v>6507386</v>
      </c>
      <c r="C941" s="13">
        <v>38190</v>
      </c>
      <c r="D941" s="6">
        <v>1750299</v>
      </c>
      <c r="E941" s="6">
        <v>72</v>
      </c>
      <c r="F941" t="s">
        <v>246</v>
      </c>
    </row>
    <row r="942" spans="1:6" ht="12.75">
      <c r="A942" s="17" t="s">
        <v>170</v>
      </c>
      <c r="B942">
        <v>848478</v>
      </c>
      <c r="C942" s="13">
        <v>38189</v>
      </c>
      <c r="D942" s="6">
        <v>1059100</v>
      </c>
      <c r="E942" s="6">
        <v>72</v>
      </c>
      <c r="F942" t="s">
        <v>243</v>
      </c>
    </row>
    <row r="943" spans="1:6" ht="12.75">
      <c r="A943" s="17" t="s">
        <v>182</v>
      </c>
      <c r="B943">
        <v>41813</v>
      </c>
      <c r="C943" s="13">
        <v>38237</v>
      </c>
      <c r="D943" s="6">
        <v>23466800</v>
      </c>
      <c r="E943" s="6">
        <v>72</v>
      </c>
      <c r="F943" t="s">
        <v>246</v>
      </c>
    </row>
    <row r="944" spans="1:5" ht="12.75">
      <c r="A944" s="17" t="s">
        <v>197</v>
      </c>
      <c r="D944" s="6">
        <f>SUM(D941:D943)</f>
        <v>26276199</v>
      </c>
      <c r="E944" s="6"/>
    </row>
    <row r="945" spans="1:5" ht="12.75">
      <c r="A945" s="17" t="s">
        <v>198</v>
      </c>
      <c r="D945" s="6"/>
      <c r="E945" s="41">
        <f>D938+E938-D944</f>
        <v>723801</v>
      </c>
    </row>
    <row r="946" spans="4:5" ht="12.75">
      <c r="D946" s="6"/>
      <c r="E946" s="6"/>
    </row>
    <row r="947" spans="1:5" ht="13.5" thickBot="1">
      <c r="A947" t="s">
        <v>91</v>
      </c>
      <c r="D947" s="6">
        <v>10000000</v>
      </c>
      <c r="E947" s="6"/>
    </row>
    <row r="948" spans="1:5" ht="13.5" thickBot="1">
      <c r="A948" s="8" t="s">
        <v>87</v>
      </c>
      <c r="B948" s="8" t="s">
        <v>88</v>
      </c>
      <c r="C948" s="8" t="s">
        <v>89</v>
      </c>
      <c r="D948" s="12" t="s">
        <v>90</v>
      </c>
      <c r="E948" s="6"/>
    </row>
    <row r="949" spans="1:6" ht="12.75">
      <c r="A949" t="s">
        <v>174</v>
      </c>
      <c r="B949">
        <v>848478</v>
      </c>
      <c r="C949" s="13">
        <v>38189</v>
      </c>
      <c r="D949" s="6">
        <v>232050</v>
      </c>
      <c r="E949" s="35">
        <v>24.07</v>
      </c>
      <c r="F949" t="s">
        <v>243</v>
      </c>
    </row>
    <row r="950" spans="1:6" ht="12.75">
      <c r="A950" t="s">
        <v>187</v>
      </c>
      <c r="B950">
        <v>849519</v>
      </c>
      <c r="C950" s="13">
        <v>38205</v>
      </c>
      <c r="D950" s="6">
        <v>3022600</v>
      </c>
      <c r="E950" s="35">
        <v>26.03</v>
      </c>
      <c r="F950" t="s">
        <v>243</v>
      </c>
    </row>
    <row r="951" spans="1:5" ht="12.75">
      <c r="A951" t="s">
        <v>197</v>
      </c>
      <c r="D951" s="6">
        <f>SUM(D949:D950)</f>
        <v>3254650</v>
      </c>
      <c r="E951" s="6"/>
    </row>
    <row r="952" spans="1:5" ht="12.75">
      <c r="A952" t="s">
        <v>198</v>
      </c>
      <c r="D952" s="6"/>
      <c r="E952" s="41">
        <f>D947-D951</f>
        <v>6745350</v>
      </c>
    </row>
    <row r="954" spans="1:4" ht="12.75">
      <c r="A954" s="48" t="s">
        <v>139</v>
      </c>
      <c r="D954" s="6"/>
    </row>
    <row r="955" ht="13.5" thickBot="1">
      <c r="D955" s="6"/>
    </row>
    <row r="956" spans="1:6" ht="13.5" thickBot="1">
      <c r="A956" s="7" t="s">
        <v>85</v>
      </c>
      <c r="B956" s="9" t="s">
        <v>86</v>
      </c>
      <c r="C956" s="10"/>
      <c r="D956" s="11">
        <v>0</v>
      </c>
      <c r="E956" s="10"/>
      <c r="F956" s="10"/>
    </row>
    <row r="957" ht="13.5" thickBot="1">
      <c r="D957" s="6"/>
    </row>
    <row r="958" spans="1:4" ht="13.5" thickBot="1">
      <c r="A958" s="8" t="s">
        <v>87</v>
      </c>
      <c r="B958" s="8" t="s">
        <v>88</v>
      </c>
      <c r="C958" s="8" t="s">
        <v>89</v>
      </c>
      <c r="D958" s="12" t="s">
        <v>90</v>
      </c>
    </row>
    <row r="959" ht="12.75">
      <c r="D959" s="6"/>
    </row>
    <row r="960" ht="12.75">
      <c r="D960" s="6"/>
    </row>
    <row r="961" ht="12.75">
      <c r="D961" s="6"/>
    </row>
    <row r="962" ht="12.75">
      <c r="D962" s="6"/>
    </row>
    <row r="963" ht="12.75">
      <c r="D963" s="6"/>
    </row>
    <row r="964" spans="1:4" ht="13.5" thickBot="1">
      <c r="A964" t="s">
        <v>91</v>
      </c>
      <c r="D964" s="6">
        <v>17000000</v>
      </c>
    </row>
    <row r="965" spans="1:4" ht="13.5" thickBot="1">
      <c r="A965" s="8" t="s">
        <v>87</v>
      </c>
      <c r="B965" s="8" t="s">
        <v>88</v>
      </c>
      <c r="C965" s="8" t="s">
        <v>89</v>
      </c>
      <c r="D965" s="12" t="s">
        <v>90</v>
      </c>
    </row>
    <row r="966" spans="1:6" ht="12.75">
      <c r="A966" t="s">
        <v>154</v>
      </c>
      <c r="B966">
        <v>5472077</v>
      </c>
      <c r="C966" s="13">
        <v>38194</v>
      </c>
      <c r="D966" s="6">
        <v>868420</v>
      </c>
      <c r="E966">
        <v>20.25</v>
      </c>
      <c r="F966" t="s">
        <v>279</v>
      </c>
    </row>
    <row r="967" spans="1:4" ht="12.75">
      <c r="A967" t="s">
        <v>197</v>
      </c>
      <c r="D967" s="6">
        <v>868420</v>
      </c>
    </row>
    <row r="968" spans="1:5" ht="12.75">
      <c r="A968" t="s">
        <v>198</v>
      </c>
      <c r="D968" s="6"/>
      <c r="E968" s="41">
        <f>D964-D967</f>
        <v>16131580</v>
      </c>
    </row>
    <row r="969" spans="1:6" ht="12.75">
      <c r="A969" t="s">
        <v>321</v>
      </c>
      <c r="B969">
        <v>6813519</v>
      </c>
      <c r="D969" s="6">
        <v>2999990</v>
      </c>
      <c r="E969">
        <v>26.03</v>
      </c>
      <c r="F969" t="s">
        <v>322</v>
      </c>
    </row>
    <row r="970" spans="1:6" ht="12.75">
      <c r="A970" t="s">
        <v>323</v>
      </c>
      <c r="B970">
        <v>6813519</v>
      </c>
      <c r="D970" s="6">
        <v>899997</v>
      </c>
      <c r="E970">
        <v>24.07</v>
      </c>
      <c r="F970" t="s">
        <v>322</v>
      </c>
    </row>
    <row r="971" spans="4:5" ht="12.75">
      <c r="D971" s="6"/>
      <c r="E971" s="41">
        <f>E968-D969-D970</f>
        <v>12231593</v>
      </c>
    </row>
    <row r="972" spans="1:4" ht="12.75">
      <c r="A972" s="48" t="s">
        <v>140</v>
      </c>
      <c r="D972" s="6"/>
    </row>
    <row r="973" ht="13.5" thickBot="1">
      <c r="D973" s="6"/>
    </row>
    <row r="974" spans="1:6" ht="13.5" thickBot="1">
      <c r="A974" s="7" t="s">
        <v>85</v>
      </c>
      <c r="B974" s="9" t="s">
        <v>86</v>
      </c>
      <c r="C974" s="10"/>
      <c r="D974" s="11">
        <v>0</v>
      </c>
      <c r="E974" s="10"/>
      <c r="F974" s="10"/>
    </row>
    <row r="975" ht="13.5" thickBot="1">
      <c r="D975" s="6"/>
    </row>
    <row r="976" spans="1:4" ht="13.5" thickBot="1">
      <c r="A976" s="8" t="s">
        <v>87</v>
      </c>
      <c r="B976" s="8" t="s">
        <v>88</v>
      </c>
      <c r="C976" s="8" t="s">
        <v>89</v>
      </c>
      <c r="D976" s="12" t="s">
        <v>90</v>
      </c>
    </row>
    <row r="977" ht="12.75">
      <c r="D977" s="6"/>
    </row>
    <row r="978" ht="12.75">
      <c r="D978" s="6"/>
    </row>
    <row r="979" spans="1:4" ht="13.5" thickBot="1">
      <c r="A979" t="s">
        <v>91</v>
      </c>
      <c r="D979" s="6">
        <v>24000000</v>
      </c>
    </row>
    <row r="980" spans="1:4" ht="13.5" thickBot="1">
      <c r="A980" s="8" t="s">
        <v>87</v>
      </c>
      <c r="B980" s="8" t="s">
        <v>88</v>
      </c>
      <c r="C980" s="8" t="s">
        <v>89</v>
      </c>
      <c r="D980" s="12" t="s">
        <v>90</v>
      </c>
    </row>
    <row r="981" spans="1:6" ht="12.75">
      <c r="A981" t="s">
        <v>151</v>
      </c>
      <c r="B981">
        <v>9387907</v>
      </c>
      <c r="C981" s="13">
        <v>38195</v>
      </c>
      <c r="D981" s="6">
        <v>1546720</v>
      </c>
      <c r="E981">
        <v>20.25</v>
      </c>
      <c r="F981" t="s">
        <v>275</v>
      </c>
    </row>
    <row r="982" spans="1:6" ht="12.75">
      <c r="A982" t="s">
        <v>150</v>
      </c>
      <c r="B982">
        <v>8360518</v>
      </c>
      <c r="C982" s="13">
        <v>38195</v>
      </c>
      <c r="D982" s="6">
        <v>2245262</v>
      </c>
      <c r="E982">
        <v>20.25</v>
      </c>
      <c r="F982" t="s">
        <v>277</v>
      </c>
    </row>
    <row r="983" spans="1:6" ht="12.75">
      <c r="A983" t="s">
        <v>293</v>
      </c>
      <c r="B983">
        <v>6908500</v>
      </c>
      <c r="C983" s="13">
        <v>38243</v>
      </c>
      <c r="D983" s="6">
        <v>12079859</v>
      </c>
      <c r="E983" s="18" t="s">
        <v>178</v>
      </c>
      <c r="F983" t="s">
        <v>294</v>
      </c>
    </row>
    <row r="984" spans="2:6" ht="12.75">
      <c r="B984">
        <v>6908500</v>
      </c>
      <c r="C984" s="13">
        <v>38243</v>
      </c>
      <c r="D984" s="6">
        <v>3129438</v>
      </c>
      <c r="E984">
        <v>20.25</v>
      </c>
      <c r="F984" t="s">
        <v>294</v>
      </c>
    </row>
    <row r="985" spans="1:6" ht="12.75">
      <c r="A985" t="s">
        <v>150</v>
      </c>
      <c r="B985">
        <v>6377705</v>
      </c>
      <c r="C985" s="13">
        <v>38267</v>
      </c>
      <c r="D985" s="6">
        <v>1814750</v>
      </c>
      <c r="E985">
        <v>25</v>
      </c>
      <c r="F985" t="s">
        <v>274</v>
      </c>
    </row>
    <row r="986" spans="1:6" ht="12.75">
      <c r="A986" t="s">
        <v>151</v>
      </c>
      <c r="B986">
        <v>4685608</v>
      </c>
      <c r="C986" s="13">
        <v>38268</v>
      </c>
      <c r="D986" s="6">
        <v>3246635</v>
      </c>
      <c r="E986">
        <v>25</v>
      </c>
      <c r="F986" t="s">
        <v>334</v>
      </c>
    </row>
    <row r="987" spans="1:4" ht="12.75">
      <c r="A987" t="s">
        <v>197</v>
      </c>
      <c r="D987" s="6">
        <f>SUM(D981:D986)</f>
        <v>24062664</v>
      </c>
    </row>
    <row r="988" spans="1:5" ht="12.75">
      <c r="A988" t="s">
        <v>198</v>
      </c>
      <c r="D988" s="6"/>
      <c r="E988" s="41">
        <f>D979-D987</f>
        <v>-62664</v>
      </c>
    </row>
    <row r="990" spans="1:4" ht="12.75">
      <c r="A990" s="48" t="s">
        <v>141</v>
      </c>
      <c r="D990" s="6"/>
    </row>
    <row r="991" ht="13.5" thickBot="1">
      <c r="D991" s="6"/>
    </row>
    <row r="992" spans="1:6" ht="13.5" thickBot="1">
      <c r="A992" s="7" t="s">
        <v>85</v>
      </c>
      <c r="B992" s="9" t="s">
        <v>86</v>
      </c>
      <c r="C992" s="10"/>
      <c r="D992" s="11">
        <v>6000000</v>
      </c>
      <c r="E992" s="10"/>
      <c r="F992" s="10"/>
    </row>
    <row r="993" ht="13.5" thickBot="1">
      <c r="D993" s="6"/>
    </row>
    <row r="994" spans="1:4" ht="13.5" thickBot="1">
      <c r="A994" s="8" t="s">
        <v>87</v>
      </c>
      <c r="B994" s="8" t="s">
        <v>88</v>
      </c>
      <c r="C994" s="8" t="s">
        <v>89</v>
      </c>
      <c r="D994" s="12" t="s">
        <v>90</v>
      </c>
    </row>
    <row r="995" spans="1:6" ht="12.75">
      <c r="A995" s="17" t="s">
        <v>170</v>
      </c>
      <c r="B995">
        <v>848478</v>
      </c>
      <c r="C995" s="13">
        <v>38189</v>
      </c>
      <c r="D995" s="6">
        <v>1059100</v>
      </c>
      <c r="E995">
        <v>72</v>
      </c>
      <c r="F995" t="s">
        <v>243</v>
      </c>
    </row>
    <row r="996" ht="12.75">
      <c r="D996" s="6"/>
    </row>
    <row r="997" ht="12.75">
      <c r="D997" s="6"/>
    </row>
    <row r="998" ht="12.75">
      <c r="D998" s="6"/>
    </row>
    <row r="999" ht="12.75">
      <c r="D999" s="6"/>
    </row>
    <row r="1000" spans="1:4" ht="13.5" thickBot="1">
      <c r="A1000" t="s">
        <v>91</v>
      </c>
      <c r="D1000" s="6">
        <v>10000000</v>
      </c>
    </row>
    <row r="1001" spans="1:4" ht="13.5" thickBot="1">
      <c r="A1001" s="8" t="s">
        <v>87</v>
      </c>
      <c r="B1001" s="8" t="s">
        <v>88</v>
      </c>
      <c r="C1001" s="8" t="s">
        <v>89</v>
      </c>
      <c r="D1001" s="12" t="s">
        <v>90</v>
      </c>
    </row>
    <row r="1002" spans="1:6" ht="12.75">
      <c r="A1002" t="s">
        <v>151</v>
      </c>
      <c r="B1002">
        <v>9387907</v>
      </c>
      <c r="C1002" s="13">
        <v>38195</v>
      </c>
      <c r="D1002" s="6">
        <v>1083104</v>
      </c>
      <c r="E1002">
        <v>20.25</v>
      </c>
      <c r="F1002" t="s">
        <v>275</v>
      </c>
    </row>
    <row r="1003" spans="1:6" ht="12.75">
      <c r="A1003" t="s">
        <v>151</v>
      </c>
      <c r="B1003">
        <v>4197544</v>
      </c>
      <c r="C1003" s="13">
        <v>38196</v>
      </c>
      <c r="D1003" s="6">
        <v>1082899</v>
      </c>
      <c r="E1003">
        <v>20.25</v>
      </c>
      <c r="F1003" t="s">
        <v>276</v>
      </c>
    </row>
    <row r="1004" spans="1:6" ht="12.75">
      <c r="A1004" t="s">
        <v>150</v>
      </c>
      <c r="B1004">
        <v>8360518</v>
      </c>
      <c r="C1004" s="13">
        <v>38195</v>
      </c>
      <c r="D1004" s="6">
        <v>898105</v>
      </c>
      <c r="E1004">
        <v>20.25</v>
      </c>
      <c r="F1004" t="s">
        <v>277</v>
      </c>
    </row>
    <row r="1005" spans="1:6" ht="12.75">
      <c r="A1005" t="s">
        <v>152</v>
      </c>
      <c r="B1005">
        <v>9662784</v>
      </c>
      <c r="C1005" s="13">
        <v>38196</v>
      </c>
      <c r="D1005" s="6">
        <v>1532720</v>
      </c>
      <c r="E1005">
        <v>20.25</v>
      </c>
      <c r="F1005" t="s">
        <v>272</v>
      </c>
    </row>
    <row r="1006" spans="1:6" ht="12.75">
      <c r="A1006" t="s">
        <v>180</v>
      </c>
      <c r="B1006">
        <v>6727496</v>
      </c>
      <c r="C1006" s="13">
        <v>38203</v>
      </c>
      <c r="D1006" s="6">
        <v>4050760</v>
      </c>
      <c r="E1006">
        <v>20.25</v>
      </c>
      <c r="F1006" t="s">
        <v>262</v>
      </c>
    </row>
    <row r="1007" spans="1:6" ht="12.75">
      <c r="A1007" t="s">
        <v>180</v>
      </c>
      <c r="B1007">
        <v>4685608</v>
      </c>
      <c r="C1007" s="13">
        <v>38268</v>
      </c>
      <c r="D1007" s="6">
        <v>574770</v>
      </c>
      <c r="E1007">
        <v>25</v>
      </c>
      <c r="F1007" t="s">
        <v>334</v>
      </c>
    </row>
    <row r="1008" spans="1:6" ht="12.75">
      <c r="A1008" t="s">
        <v>187</v>
      </c>
      <c r="B1008">
        <v>851136</v>
      </c>
      <c r="C1008" s="13">
        <v>38253</v>
      </c>
      <c r="D1008" s="6">
        <v>2748900</v>
      </c>
      <c r="E1008">
        <v>26.03</v>
      </c>
      <c r="F1008" t="s">
        <v>243</v>
      </c>
    </row>
    <row r="1009" spans="1:4" ht="12.75">
      <c r="A1009" t="s">
        <v>197</v>
      </c>
      <c r="D1009" s="6">
        <f>SUM(D1002:D1008)</f>
        <v>11971258</v>
      </c>
    </row>
    <row r="1010" spans="1:5" ht="12.75">
      <c r="A1010" t="s">
        <v>198</v>
      </c>
      <c r="D1010" s="6"/>
      <c r="E1010" s="41">
        <f>D1000-D1009</f>
        <v>-1971258</v>
      </c>
    </row>
    <row r="1012" spans="1:4" ht="12.75">
      <c r="A1012" s="48" t="s">
        <v>142</v>
      </c>
      <c r="D1012" s="6"/>
    </row>
    <row r="1013" ht="13.5" thickBot="1">
      <c r="D1013" s="6"/>
    </row>
    <row r="1014" spans="1:6" ht="13.5" thickBot="1">
      <c r="A1014" s="7" t="s">
        <v>85</v>
      </c>
      <c r="B1014" s="9" t="s">
        <v>86</v>
      </c>
      <c r="C1014" s="10"/>
      <c r="D1014" s="11">
        <v>10600000</v>
      </c>
      <c r="E1014" s="10"/>
      <c r="F1014" s="10"/>
    </row>
    <row r="1015" ht="13.5" thickBot="1">
      <c r="D1015" s="6"/>
    </row>
    <row r="1016" spans="1:4" ht="13.5" thickBot="1">
      <c r="A1016" s="8" t="s">
        <v>87</v>
      </c>
      <c r="B1016" s="8" t="s">
        <v>88</v>
      </c>
      <c r="C1016" s="8" t="s">
        <v>89</v>
      </c>
      <c r="D1016" s="12" t="s">
        <v>90</v>
      </c>
    </row>
    <row r="1017" spans="1:6" ht="12.75">
      <c r="A1017" s="17" t="s">
        <v>170</v>
      </c>
      <c r="B1017">
        <v>848478</v>
      </c>
      <c r="C1017" s="13">
        <v>38189</v>
      </c>
      <c r="D1017" s="6">
        <v>1059100</v>
      </c>
      <c r="E1017">
        <v>72</v>
      </c>
      <c r="F1017" t="s">
        <v>243</v>
      </c>
    </row>
    <row r="1018" spans="1:6" ht="12.75">
      <c r="A1018" s="17" t="s">
        <v>303</v>
      </c>
      <c r="B1018">
        <v>5802670</v>
      </c>
      <c r="C1018" s="13">
        <v>38264</v>
      </c>
      <c r="D1018" s="6">
        <v>8256577</v>
      </c>
      <c r="E1018">
        <v>72</v>
      </c>
      <c r="F1018" t="s">
        <v>292</v>
      </c>
    </row>
    <row r="1019" spans="1:4" ht="12.75">
      <c r="A1019" s="17" t="s">
        <v>197</v>
      </c>
      <c r="D1019" s="6">
        <f>SUM(D1017:D1018)</f>
        <v>9315677</v>
      </c>
    </row>
    <row r="1020" spans="1:5" ht="12.75">
      <c r="A1020" s="17" t="s">
        <v>198</v>
      </c>
      <c r="D1020" s="6"/>
      <c r="E1020" s="41">
        <f>D1014-D1019</f>
        <v>1284323</v>
      </c>
    </row>
    <row r="1021" ht="12.75">
      <c r="D1021" s="6"/>
    </row>
    <row r="1022" ht="12.75">
      <c r="D1022" s="6"/>
    </row>
    <row r="1023" spans="1:4" ht="13.5" thickBot="1">
      <c r="A1023" t="s">
        <v>91</v>
      </c>
      <c r="D1023" s="6">
        <v>14000000</v>
      </c>
    </row>
    <row r="1024" spans="1:4" ht="13.5" thickBot="1">
      <c r="A1024" s="8" t="s">
        <v>87</v>
      </c>
      <c r="B1024" s="8" t="s">
        <v>88</v>
      </c>
      <c r="C1024" s="8" t="s">
        <v>89</v>
      </c>
      <c r="D1024" s="12" t="s">
        <v>90</v>
      </c>
    </row>
    <row r="1025" spans="1:6" ht="12.75">
      <c r="A1025" t="s">
        <v>150</v>
      </c>
      <c r="B1025">
        <v>8360518</v>
      </c>
      <c r="C1025" s="13">
        <v>38195</v>
      </c>
      <c r="D1025" s="6">
        <v>898105</v>
      </c>
      <c r="E1025">
        <v>20.25</v>
      </c>
      <c r="F1025" t="s">
        <v>277</v>
      </c>
    </row>
    <row r="1026" spans="1:6" ht="12.75">
      <c r="A1026" t="s">
        <v>166</v>
      </c>
      <c r="B1026">
        <v>848478</v>
      </c>
      <c r="C1026" s="13">
        <v>38189</v>
      </c>
      <c r="D1026" s="6">
        <v>6925800</v>
      </c>
      <c r="E1026">
        <v>26.03</v>
      </c>
      <c r="F1026" t="s">
        <v>243</v>
      </c>
    </row>
    <row r="1027" spans="1:6" ht="12.75">
      <c r="A1027" t="s">
        <v>152</v>
      </c>
      <c r="B1027">
        <v>9662784</v>
      </c>
      <c r="C1027" s="13">
        <v>38196</v>
      </c>
      <c r="D1027" s="6">
        <v>2249100</v>
      </c>
      <c r="E1027">
        <v>20.25</v>
      </c>
      <c r="F1027" t="s">
        <v>272</v>
      </c>
    </row>
    <row r="1028" spans="1:6" ht="12.75">
      <c r="A1028" t="s">
        <v>180</v>
      </c>
      <c r="B1028">
        <v>6921588</v>
      </c>
      <c r="C1028" s="13">
        <v>38264</v>
      </c>
      <c r="D1028" s="6">
        <v>1988490</v>
      </c>
      <c r="E1028">
        <v>25</v>
      </c>
      <c r="F1028" t="s">
        <v>263</v>
      </c>
    </row>
    <row r="1029" spans="1:4" ht="12.75">
      <c r="A1029" t="s">
        <v>197</v>
      </c>
      <c r="D1029" s="6">
        <f>SUM(D1025:D1028)</f>
        <v>12061495</v>
      </c>
    </row>
    <row r="1030" spans="1:5" ht="12.75">
      <c r="A1030" t="s">
        <v>198</v>
      </c>
      <c r="D1030" s="6"/>
      <c r="E1030" s="41">
        <f>D1023-D1029</f>
        <v>1938505</v>
      </c>
    </row>
    <row r="1032" spans="1:4" ht="12.75">
      <c r="A1032" s="48" t="s">
        <v>143</v>
      </c>
      <c r="D1032" s="6"/>
    </row>
    <row r="1033" ht="13.5" thickBot="1">
      <c r="D1033" s="6"/>
    </row>
    <row r="1034" spans="1:6" ht="13.5" thickBot="1">
      <c r="A1034" s="7" t="s">
        <v>85</v>
      </c>
      <c r="B1034" s="9" t="s">
        <v>86</v>
      </c>
      <c r="C1034" s="10"/>
      <c r="D1034" s="11">
        <v>10600000</v>
      </c>
      <c r="E1034" s="10"/>
      <c r="F1034" s="10"/>
    </row>
    <row r="1035" ht="13.5" thickBot="1">
      <c r="D1035" s="6"/>
    </row>
    <row r="1036" spans="1:4" ht="13.5" thickBot="1">
      <c r="A1036" s="8" t="s">
        <v>87</v>
      </c>
      <c r="B1036" s="8" t="s">
        <v>88</v>
      </c>
      <c r="C1036" s="8" t="s">
        <v>89</v>
      </c>
      <c r="D1036" s="12" t="s">
        <v>90</v>
      </c>
    </row>
    <row r="1037" spans="1:6" ht="12.75">
      <c r="A1037" t="s">
        <v>158</v>
      </c>
      <c r="B1037">
        <v>1307977</v>
      </c>
      <c r="C1037" s="16">
        <v>38191</v>
      </c>
      <c r="D1037" s="6">
        <v>163320</v>
      </c>
      <c r="E1037">
        <v>72</v>
      </c>
      <c r="F1037" t="s">
        <v>245</v>
      </c>
    </row>
    <row r="1038" spans="1:6" ht="12.75">
      <c r="A1038" t="s">
        <v>160</v>
      </c>
      <c r="B1038">
        <v>8732803</v>
      </c>
      <c r="C1038" s="13">
        <v>38190</v>
      </c>
      <c r="D1038" s="6">
        <v>902699</v>
      </c>
      <c r="E1038">
        <v>72</v>
      </c>
      <c r="F1038" t="s">
        <v>265</v>
      </c>
    </row>
    <row r="1039" spans="1:6" ht="12.75">
      <c r="A1039" t="s">
        <v>172</v>
      </c>
      <c r="B1039">
        <v>848478</v>
      </c>
      <c r="C1039" s="13">
        <v>38189</v>
      </c>
      <c r="D1039" s="6">
        <v>5117000</v>
      </c>
      <c r="E1039">
        <v>72</v>
      </c>
      <c r="F1039" t="s">
        <v>243</v>
      </c>
    </row>
    <row r="1040" spans="1:6" ht="12.75">
      <c r="A1040" t="s">
        <v>281</v>
      </c>
      <c r="B1040">
        <v>848508</v>
      </c>
      <c r="C1040" s="13">
        <v>38191</v>
      </c>
      <c r="D1040" s="6">
        <v>1654100</v>
      </c>
      <c r="E1040">
        <v>72</v>
      </c>
      <c r="F1040" t="s">
        <v>243</v>
      </c>
    </row>
    <row r="1041" spans="1:6" ht="12.75">
      <c r="A1041" t="s">
        <v>160</v>
      </c>
      <c r="B1041">
        <v>8732804</v>
      </c>
      <c r="C1041" s="13">
        <v>38201</v>
      </c>
      <c r="D1041" s="6">
        <v>902699</v>
      </c>
      <c r="E1041">
        <v>72</v>
      </c>
      <c r="F1041" t="s">
        <v>265</v>
      </c>
    </row>
    <row r="1042" spans="1:6" ht="12.75">
      <c r="A1042" t="s">
        <v>267</v>
      </c>
      <c r="B1042">
        <v>848604</v>
      </c>
      <c r="C1042" s="13">
        <v>38198</v>
      </c>
      <c r="D1042" s="6">
        <v>1713600</v>
      </c>
      <c r="E1042">
        <v>72</v>
      </c>
      <c r="F1042" t="s">
        <v>243</v>
      </c>
    </row>
    <row r="1043" spans="1:4" ht="12.75">
      <c r="A1043" t="s">
        <v>197</v>
      </c>
      <c r="D1043" s="6">
        <f>SUM(D1037:D1042)</f>
        <v>10453418</v>
      </c>
    </row>
    <row r="1044" spans="1:5" ht="12.75">
      <c r="A1044" t="s">
        <v>198</v>
      </c>
      <c r="D1044" s="6"/>
      <c r="E1044" s="41">
        <f>D1034-D1043</f>
        <v>146582</v>
      </c>
    </row>
    <row r="1045" ht="12.75">
      <c r="D1045" s="6"/>
    </row>
    <row r="1046" ht="12.75">
      <c r="D1046" s="6"/>
    </row>
    <row r="1047" ht="12.75">
      <c r="D1047" s="6"/>
    </row>
    <row r="1048" ht="12.75">
      <c r="D1048" s="6"/>
    </row>
    <row r="1049" spans="1:4" ht="13.5" thickBot="1">
      <c r="A1049" t="s">
        <v>91</v>
      </c>
      <c r="D1049" s="6">
        <v>14000000</v>
      </c>
    </row>
    <row r="1050" spans="1:4" ht="13.5" thickBot="1">
      <c r="A1050" s="8" t="s">
        <v>87</v>
      </c>
      <c r="B1050" s="8" t="s">
        <v>88</v>
      </c>
      <c r="C1050" s="8" t="s">
        <v>89</v>
      </c>
      <c r="D1050" s="12" t="s">
        <v>90</v>
      </c>
    </row>
    <row r="1051" spans="1:6" ht="12.75">
      <c r="A1051" t="s">
        <v>151</v>
      </c>
      <c r="B1051">
        <v>9387907</v>
      </c>
      <c r="C1051" s="13">
        <v>38195</v>
      </c>
      <c r="D1051" s="6">
        <v>2018442</v>
      </c>
      <c r="E1051">
        <v>20.25</v>
      </c>
      <c r="F1051" t="s">
        <v>275</v>
      </c>
    </row>
    <row r="1052" spans="1:6" ht="12.75">
      <c r="A1052" t="s">
        <v>150</v>
      </c>
      <c r="B1052">
        <v>8360518</v>
      </c>
      <c r="C1052" s="13">
        <v>38195</v>
      </c>
      <c r="D1052" s="6">
        <v>1736210</v>
      </c>
      <c r="E1052">
        <v>20.25</v>
      </c>
      <c r="F1052" t="s">
        <v>277</v>
      </c>
    </row>
    <row r="1053" spans="1:6" ht="12.75">
      <c r="A1053" t="s">
        <v>152</v>
      </c>
      <c r="B1053" t="s">
        <v>153</v>
      </c>
      <c r="C1053" s="13">
        <v>38191</v>
      </c>
      <c r="D1053" s="6">
        <v>4053616</v>
      </c>
      <c r="E1053">
        <v>20.25</v>
      </c>
      <c r="F1053" t="s">
        <v>278</v>
      </c>
    </row>
    <row r="1054" spans="1:6" ht="12.75">
      <c r="A1054" t="s">
        <v>157</v>
      </c>
      <c r="B1054">
        <v>1307977</v>
      </c>
      <c r="C1054" s="13">
        <v>38191</v>
      </c>
      <c r="D1054" s="6">
        <v>94784</v>
      </c>
      <c r="E1054">
        <v>24.07</v>
      </c>
      <c r="F1054" t="s">
        <v>245</v>
      </c>
    </row>
    <row r="1055" spans="1:6" ht="12.75">
      <c r="A1055" t="s">
        <v>166</v>
      </c>
      <c r="B1055">
        <v>848478</v>
      </c>
      <c r="C1055" s="16">
        <v>38189</v>
      </c>
      <c r="D1055" s="6">
        <v>2308600</v>
      </c>
      <c r="E1055">
        <v>26.03</v>
      </c>
      <c r="F1055" t="s">
        <v>243</v>
      </c>
    </row>
    <row r="1056" spans="1:6" ht="12.75">
      <c r="A1056" t="s">
        <v>171</v>
      </c>
      <c r="B1056">
        <v>848478</v>
      </c>
      <c r="C1056" s="13">
        <v>38189</v>
      </c>
      <c r="D1056" s="6">
        <v>666400</v>
      </c>
      <c r="E1056">
        <v>24.07</v>
      </c>
      <c r="F1056" t="s">
        <v>243</v>
      </c>
    </row>
    <row r="1057" spans="1:6" ht="12.75">
      <c r="A1057" t="s">
        <v>180</v>
      </c>
      <c r="B1057">
        <v>6921588</v>
      </c>
      <c r="C1057" s="13">
        <v>38264</v>
      </c>
      <c r="D1057" s="6">
        <v>1988490</v>
      </c>
      <c r="E1057">
        <v>20.25</v>
      </c>
      <c r="F1057" t="s">
        <v>263</v>
      </c>
    </row>
    <row r="1058" spans="1:5" ht="12.75">
      <c r="A1058" t="s">
        <v>346</v>
      </c>
      <c r="B1058">
        <v>8444781</v>
      </c>
      <c r="C1058" s="13">
        <v>38268</v>
      </c>
      <c r="D1058" s="6">
        <v>388604</v>
      </c>
      <c r="E1058">
        <v>24.07</v>
      </c>
    </row>
    <row r="1059" spans="1:4" ht="12.75">
      <c r="A1059" t="s">
        <v>197</v>
      </c>
      <c r="D1059" s="6">
        <f>SUM(D1051:D1058)</f>
        <v>13255146</v>
      </c>
    </row>
    <row r="1060" spans="1:5" ht="12.75">
      <c r="A1060" t="s">
        <v>198</v>
      </c>
      <c r="D1060" s="6"/>
      <c r="E1060" s="41">
        <f>D1049-D1059</f>
        <v>744854</v>
      </c>
    </row>
    <row r="1062" spans="1:4" ht="12.75">
      <c r="A1062" s="48" t="s">
        <v>144</v>
      </c>
      <c r="D1062" s="6"/>
    </row>
    <row r="1063" ht="13.5" thickBot="1">
      <c r="D1063" s="6"/>
    </row>
    <row r="1064" spans="1:6" ht="13.5" thickBot="1">
      <c r="A1064" s="7" t="s">
        <v>85</v>
      </c>
      <c r="B1064" s="9" t="s">
        <v>86</v>
      </c>
      <c r="C1064" s="10"/>
      <c r="D1064" s="11">
        <v>27499400</v>
      </c>
      <c r="E1064" s="10"/>
      <c r="F1064" s="10"/>
    </row>
    <row r="1065" ht="13.5" thickBot="1">
      <c r="D1065" s="6"/>
    </row>
    <row r="1066" spans="1:4" ht="13.5" thickBot="1">
      <c r="A1066" s="8" t="s">
        <v>87</v>
      </c>
      <c r="B1066" s="8" t="s">
        <v>88</v>
      </c>
      <c r="C1066" s="8" t="s">
        <v>89</v>
      </c>
      <c r="D1066" s="12" t="s">
        <v>90</v>
      </c>
    </row>
    <row r="1067" spans="1:6" ht="12.75">
      <c r="A1067" s="17" t="s">
        <v>159</v>
      </c>
      <c r="B1067">
        <v>1307977</v>
      </c>
      <c r="C1067" s="13">
        <v>38191</v>
      </c>
      <c r="D1067" s="6">
        <v>6831509</v>
      </c>
      <c r="E1067">
        <v>72</v>
      </c>
      <c r="F1067" t="s">
        <v>245</v>
      </c>
    </row>
    <row r="1068" spans="1:6" ht="12.75">
      <c r="A1068" s="17" t="s">
        <v>200</v>
      </c>
      <c r="B1068">
        <v>848478</v>
      </c>
      <c r="C1068" s="13">
        <v>38189</v>
      </c>
      <c r="D1068" s="6">
        <v>9817500</v>
      </c>
      <c r="E1068">
        <v>72</v>
      </c>
      <c r="F1068" t="s">
        <v>243</v>
      </c>
    </row>
    <row r="1069" spans="1:6" ht="12.75">
      <c r="A1069" s="17" t="s">
        <v>251</v>
      </c>
      <c r="B1069">
        <v>41525</v>
      </c>
      <c r="C1069" s="13">
        <v>38217</v>
      </c>
      <c r="D1069" s="6">
        <v>6584865</v>
      </c>
      <c r="E1069" s="6">
        <v>72</v>
      </c>
      <c r="F1069" t="s">
        <v>246</v>
      </c>
    </row>
    <row r="1070" spans="1:6" ht="12.75">
      <c r="A1070" s="17" t="s">
        <v>291</v>
      </c>
      <c r="B1070">
        <v>5802670</v>
      </c>
      <c r="C1070" s="13">
        <v>38264</v>
      </c>
      <c r="D1070" s="6">
        <v>3692674</v>
      </c>
      <c r="F1070" t="s">
        <v>292</v>
      </c>
    </row>
    <row r="1071" spans="1:6" ht="12.75">
      <c r="A1071" s="17" t="s">
        <v>158</v>
      </c>
      <c r="B1071">
        <v>8732807</v>
      </c>
      <c r="C1071" s="13">
        <v>38280</v>
      </c>
      <c r="D1071" s="6">
        <v>361749</v>
      </c>
      <c r="F1071" t="s">
        <v>265</v>
      </c>
    </row>
    <row r="1072" spans="1:4" ht="12.75">
      <c r="A1072" s="17" t="s">
        <v>197</v>
      </c>
      <c r="D1072" s="6">
        <f>SUM(D1067:D1071)</f>
        <v>27288297</v>
      </c>
    </row>
    <row r="1073" spans="1:5" ht="12.75">
      <c r="A1073" s="17" t="s">
        <v>198</v>
      </c>
      <c r="D1073" s="6"/>
      <c r="E1073" s="41">
        <f>D1064-D1072</f>
        <v>211103</v>
      </c>
    </row>
    <row r="1074" spans="4:5" ht="12.75">
      <c r="D1074" s="6"/>
      <c r="E1074" s="6"/>
    </row>
    <row r="1075" spans="1:4" ht="13.5" thickBot="1">
      <c r="A1075" t="s">
        <v>91</v>
      </c>
      <c r="D1075" s="6">
        <v>29000000</v>
      </c>
    </row>
    <row r="1076" spans="1:4" ht="13.5" thickBot="1">
      <c r="A1076" s="8" t="s">
        <v>87</v>
      </c>
      <c r="B1076" s="8" t="s">
        <v>88</v>
      </c>
      <c r="C1076" s="8" t="s">
        <v>89</v>
      </c>
      <c r="D1076" s="12" t="s">
        <v>90</v>
      </c>
    </row>
    <row r="1077" spans="1:6" ht="12.75">
      <c r="A1077" t="s">
        <v>150</v>
      </c>
      <c r="B1077">
        <v>8360518</v>
      </c>
      <c r="C1077" s="13">
        <v>38195</v>
      </c>
      <c r="D1077" s="6">
        <v>449052</v>
      </c>
      <c r="E1077">
        <v>20.25</v>
      </c>
      <c r="F1077" t="s">
        <v>277</v>
      </c>
    </row>
    <row r="1078" spans="1:6" ht="12.75">
      <c r="A1078" t="s">
        <v>152</v>
      </c>
      <c r="B1078" t="s">
        <v>153</v>
      </c>
      <c r="C1078" s="13">
        <v>38191</v>
      </c>
      <c r="D1078" s="6">
        <v>2417961</v>
      </c>
      <c r="E1078">
        <v>20.25</v>
      </c>
      <c r="F1078" t="s">
        <v>278</v>
      </c>
    </row>
    <row r="1079" spans="1:6" ht="12.75">
      <c r="A1079" t="s">
        <v>152</v>
      </c>
      <c r="B1079" t="s">
        <v>153</v>
      </c>
      <c r="C1079" s="13">
        <v>38191</v>
      </c>
      <c r="D1079" s="6">
        <v>2559178</v>
      </c>
      <c r="E1079" s="18" t="s">
        <v>177</v>
      </c>
      <c r="F1079" t="s">
        <v>278</v>
      </c>
    </row>
    <row r="1080" spans="1:6" ht="12.75">
      <c r="A1080" t="s">
        <v>189</v>
      </c>
      <c r="B1080">
        <v>849541</v>
      </c>
      <c r="C1080" s="13">
        <v>38208</v>
      </c>
      <c r="D1080" s="6">
        <v>9305800</v>
      </c>
      <c r="E1080">
        <v>26.03</v>
      </c>
      <c r="F1080" t="s">
        <v>243</v>
      </c>
    </row>
    <row r="1081" spans="1:6" ht="12.75">
      <c r="A1081" t="s">
        <v>190</v>
      </c>
      <c r="B1081">
        <v>849519</v>
      </c>
      <c r="C1081" s="13">
        <v>38205</v>
      </c>
      <c r="D1081" s="6">
        <v>8877400</v>
      </c>
      <c r="E1081">
        <v>26.03</v>
      </c>
      <c r="F1081" t="s">
        <v>243</v>
      </c>
    </row>
    <row r="1082" spans="1:6" ht="12.75">
      <c r="A1082" t="s">
        <v>180</v>
      </c>
      <c r="B1082">
        <v>6921588</v>
      </c>
      <c r="C1082" s="13">
        <v>38264</v>
      </c>
      <c r="D1082" s="6">
        <v>1988490</v>
      </c>
      <c r="E1082">
        <v>20.25</v>
      </c>
      <c r="F1082" t="s">
        <v>263</v>
      </c>
    </row>
    <row r="1083" spans="1:6" ht="12.75">
      <c r="A1083" t="s">
        <v>157</v>
      </c>
      <c r="B1083">
        <v>8732806</v>
      </c>
      <c r="C1083" s="13">
        <v>38275</v>
      </c>
      <c r="D1083" s="6">
        <v>327701</v>
      </c>
      <c r="E1083">
        <v>24.07</v>
      </c>
      <c r="F1083" t="s">
        <v>265</v>
      </c>
    </row>
    <row r="1084" spans="1:6" ht="12.75">
      <c r="A1084" t="s">
        <v>343</v>
      </c>
      <c r="B1084">
        <v>8444781</v>
      </c>
      <c r="C1084" s="13">
        <v>38268</v>
      </c>
      <c r="D1084" s="6">
        <v>4471425</v>
      </c>
      <c r="E1084">
        <v>26.03</v>
      </c>
      <c r="F1084" t="s">
        <v>245</v>
      </c>
    </row>
    <row r="1085" spans="1:4" ht="12.75">
      <c r="A1085" t="s">
        <v>197</v>
      </c>
      <c r="D1085" s="6">
        <f>SUM(D1077:D1084)</f>
        <v>30397007</v>
      </c>
    </row>
    <row r="1086" spans="1:5" ht="12.75">
      <c r="A1086" t="s">
        <v>198</v>
      </c>
      <c r="D1086" s="6"/>
      <c r="E1086" s="41">
        <f>D1075-D1085</f>
        <v>-1397007</v>
      </c>
    </row>
    <row r="1087" ht="12.75">
      <c r="D1087" s="6"/>
    </row>
    <row r="1088" spans="1:6" ht="12.75">
      <c r="A1088" t="s">
        <v>266</v>
      </c>
      <c r="B1088">
        <v>8322017</v>
      </c>
      <c r="C1088" s="13">
        <v>38323</v>
      </c>
      <c r="D1088" s="6">
        <v>2293024</v>
      </c>
      <c r="E1088">
        <v>26.03</v>
      </c>
      <c r="F1088" t="s">
        <v>295</v>
      </c>
    </row>
    <row r="1090" spans="1:4" ht="12.75">
      <c r="A1090" s="48" t="s">
        <v>145</v>
      </c>
      <c r="D1090" s="6"/>
    </row>
    <row r="1091" ht="13.5" thickBot="1">
      <c r="D1091" s="6"/>
    </row>
    <row r="1092" spans="1:6" ht="13.5" thickBot="1">
      <c r="A1092" s="7" t="s">
        <v>85</v>
      </c>
      <c r="B1092" s="9" t="s">
        <v>86</v>
      </c>
      <c r="C1092" s="10"/>
      <c r="D1092" s="11">
        <v>22000000</v>
      </c>
      <c r="E1092" s="10"/>
      <c r="F1092" s="10"/>
    </row>
    <row r="1093" ht="13.5" thickBot="1">
      <c r="D1093" s="6"/>
    </row>
    <row r="1094" spans="1:4" ht="13.5" thickBot="1">
      <c r="A1094" s="8" t="s">
        <v>87</v>
      </c>
      <c r="B1094" s="8" t="s">
        <v>88</v>
      </c>
      <c r="C1094" s="8" t="s">
        <v>89</v>
      </c>
      <c r="D1094" s="12" t="s">
        <v>90</v>
      </c>
    </row>
    <row r="1095" spans="1:6" ht="12.75">
      <c r="A1095" s="17" t="s">
        <v>291</v>
      </c>
      <c r="B1095">
        <v>1430348</v>
      </c>
      <c r="C1095" s="13">
        <v>38295</v>
      </c>
      <c r="D1095" s="6">
        <v>2568760</v>
      </c>
      <c r="E1095">
        <v>72</v>
      </c>
      <c r="F1095" t="s">
        <v>246</v>
      </c>
    </row>
    <row r="1096" spans="1:6" ht="12.75">
      <c r="A1096" s="17" t="s">
        <v>164</v>
      </c>
      <c r="B1096">
        <v>8732808</v>
      </c>
      <c r="C1096" s="13">
        <v>38294</v>
      </c>
      <c r="D1096" s="6">
        <v>1505100</v>
      </c>
      <c r="E1096">
        <v>72</v>
      </c>
      <c r="F1096" t="s">
        <v>265</v>
      </c>
    </row>
    <row r="1097" ht="12.75">
      <c r="D1097" s="6"/>
    </row>
    <row r="1098" ht="12.75">
      <c r="D1098" s="6"/>
    </row>
    <row r="1099" ht="12.75">
      <c r="D1099" s="6"/>
    </row>
    <row r="1100" spans="1:4" ht="13.5" thickBot="1">
      <c r="A1100" t="s">
        <v>91</v>
      </c>
      <c r="D1100" s="6">
        <v>5000000</v>
      </c>
    </row>
    <row r="1101" spans="1:4" ht="13.5" thickBot="1">
      <c r="A1101" s="8" t="s">
        <v>87</v>
      </c>
      <c r="B1101" s="8" t="s">
        <v>88</v>
      </c>
      <c r="C1101" s="8" t="s">
        <v>89</v>
      </c>
      <c r="D1101" s="12" t="s">
        <v>90</v>
      </c>
    </row>
    <row r="1102" spans="1:6" ht="12.75">
      <c r="A1102" t="s">
        <v>171</v>
      </c>
      <c r="B1102">
        <v>8444243</v>
      </c>
      <c r="C1102" s="13">
        <v>38307</v>
      </c>
      <c r="D1102" s="6">
        <v>802219</v>
      </c>
      <c r="E1102">
        <v>24.07</v>
      </c>
      <c r="F1102" t="s">
        <v>245</v>
      </c>
    </row>
    <row r="1103" spans="1:6" ht="12.75">
      <c r="A1103" t="s">
        <v>358</v>
      </c>
      <c r="B1103">
        <v>8444217</v>
      </c>
      <c r="C1103" s="13">
        <v>38306</v>
      </c>
      <c r="D1103" s="6">
        <v>1026889</v>
      </c>
      <c r="E1103">
        <v>24.07</v>
      </c>
      <c r="F1103" t="s">
        <v>245</v>
      </c>
    </row>
    <row r="1105" spans="1:4" ht="12.75">
      <c r="A1105" s="48" t="s">
        <v>146</v>
      </c>
      <c r="D1105" s="6"/>
    </row>
    <row r="1106" ht="13.5" thickBot="1">
      <c r="D1106" s="6"/>
    </row>
    <row r="1107" spans="1:6" ht="13.5" thickBot="1">
      <c r="A1107" s="7" t="s">
        <v>85</v>
      </c>
      <c r="B1107" s="9" t="s">
        <v>86</v>
      </c>
      <c r="C1107" s="10"/>
      <c r="D1107" s="11">
        <v>0</v>
      </c>
      <c r="E1107" s="10"/>
      <c r="F1107" s="10"/>
    </row>
    <row r="1108" ht="13.5" thickBot="1">
      <c r="D1108" s="6"/>
    </row>
    <row r="1109" spans="1:4" ht="13.5" thickBot="1">
      <c r="A1109" s="8" t="s">
        <v>87</v>
      </c>
      <c r="B1109" s="8" t="s">
        <v>88</v>
      </c>
      <c r="C1109" s="8" t="s">
        <v>89</v>
      </c>
      <c r="D1109" s="12" t="s">
        <v>90</v>
      </c>
    </row>
    <row r="1110" ht="12.75">
      <c r="D1110" s="6"/>
    </row>
    <row r="1111" ht="12.75">
      <c r="D1111" s="6"/>
    </row>
    <row r="1112" spans="1:4" ht="13.5" thickBot="1">
      <c r="A1112" t="s">
        <v>91</v>
      </c>
      <c r="D1112" s="6">
        <v>16000000</v>
      </c>
    </row>
    <row r="1113" spans="1:4" ht="13.5" thickBot="1">
      <c r="A1113" s="8" t="s">
        <v>87</v>
      </c>
      <c r="B1113" s="8" t="s">
        <v>88</v>
      </c>
      <c r="C1113" s="8" t="s">
        <v>89</v>
      </c>
      <c r="D1113" s="12" t="s">
        <v>90</v>
      </c>
    </row>
    <row r="1114" spans="1:6" ht="12.75">
      <c r="A1114" t="s">
        <v>163</v>
      </c>
      <c r="B1114">
        <v>6507386</v>
      </c>
      <c r="C1114" s="13">
        <v>38190</v>
      </c>
      <c r="D1114" s="6">
        <v>3500599</v>
      </c>
      <c r="E1114">
        <v>24.07</v>
      </c>
      <c r="F1114" t="s">
        <v>246</v>
      </c>
    </row>
    <row r="1115" spans="1:6" ht="12.75">
      <c r="A1115" t="s">
        <v>166</v>
      </c>
      <c r="B1115">
        <v>848478</v>
      </c>
      <c r="C1115" s="13">
        <v>38189</v>
      </c>
      <c r="D1115" s="6">
        <v>5128900</v>
      </c>
      <c r="E1115">
        <v>26.03</v>
      </c>
      <c r="F1115" t="s">
        <v>243</v>
      </c>
    </row>
    <row r="1116" spans="1:6" ht="12.75">
      <c r="A1116" t="s">
        <v>167</v>
      </c>
      <c r="B1116">
        <v>848478</v>
      </c>
      <c r="C1116" s="13">
        <v>38189</v>
      </c>
      <c r="D1116" s="6">
        <v>4224500</v>
      </c>
      <c r="E1116" s="14">
        <v>24.07</v>
      </c>
      <c r="F1116" t="s">
        <v>243</v>
      </c>
    </row>
    <row r="1117" spans="1:4" ht="12.75">
      <c r="A1117" t="s">
        <v>197</v>
      </c>
      <c r="D1117" s="6">
        <f>SUM(D1114:D1116)</f>
        <v>12853999</v>
      </c>
    </row>
    <row r="1118" spans="1:5" ht="12.75">
      <c r="A1118" t="s">
        <v>198</v>
      </c>
      <c r="D1118" s="6"/>
      <c r="E1118" s="41">
        <f>D1112-D1117</f>
        <v>3146001</v>
      </c>
    </row>
    <row r="1120" spans="1:4" ht="12.75">
      <c r="A1120" s="48" t="s">
        <v>147</v>
      </c>
      <c r="D1120" s="6"/>
    </row>
    <row r="1121" ht="13.5" thickBot="1">
      <c r="D1121" s="6"/>
    </row>
    <row r="1122" spans="1:5" ht="13.5" thickBot="1">
      <c r="A1122" s="7" t="s">
        <v>85</v>
      </c>
      <c r="B1122" s="9" t="s">
        <v>86</v>
      </c>
      <c r="C1122" s="10"/>
      <c r="D1122" s="11">
        <v>9000000</v>
      </c>
      <c r="E1122" s="10"/>
    </row>
    <row r="1123" ht="13.5" thickBot="1">
      <c r="D1123" s="6"/>
    </row>
    <row r="1124" spans="1:4" ht="13.5" thickBot="1">
      <c r="A1124" s="8" t="s">
        <v>87</v>
      </c>
      <c r="B1124" s="8" t="s">
        <v>88</v>
      </c>
      <c r="C1124" s="8" t="s">
        <v>89</v>
      </c>
      <c r="D1124" s="12" t="s">
        <v>90</v>
      </c>
    </row>
    <row r="1125" spans="1:4" ht="12.75">
      <c r="A1125" s="17" t="s">
        <v>82</v>
      </c>
      <c r="D1125" s="6">
        <v>6788900</v>
      </c>
    </row>
    <row r="1126" spans="1:5" ht="12.75">
      <c r="A1126" s="17" t="s">
        <v>297</v>
      </c>
      <c r="D1126" s="6">
        <v>815100</v>
      </c>
      <c r="E1126" s="6"/>
    </row>
    <row r="1127" spans="1:4" ht="12.75">
      <c r="A1127" s="17" t="s">
        <v>197</v>
      </c>
      <c r="D1127" s="6">
        <f>SUM(D1125:D1126)</f>
        <v>7604000</v>
      </c>
    </row>
    <row r="1128" spans="1:5" ht="12.75">
      <c r="A1128" s="17" t="s">
        <v>198</v>
      </c>
      <c r="D1128" s="6"/>
      <c r="E1128" s="6">
        <f>D1122-D1127</f>
        <v>1396000</v>
      </c>
    </row>
    <row r="1129" ht="12.75">
      <c r="D1129" s="6"/>
    </row>
    <row r="1130" spans="1:4" ht="13.5" thickBot="1">
      <c r="A1130" t="s">
        <v>91</v>
      </c>
      <c r="D1130" s="6">
        <v>3000000</v>
      </c>
    </row>
    <row r="1131" spans="1:4" ht="13.5" thickBot="1">
      <c r="A1131" s="8" t="s">
        <v>87</v>
      </c>
      <c r="B1131" s="8" t="s">
        <v>88</v>
      </c>
      <c r="C1131" s="8" t="s">
        <v>89</v>
      </c>
      <c r="D1131" s="12" t="s">
        <v>90</v>
      </c>
    </row>
    <row r="1133" spans="1:4" ht="12.75">
      <c r="A1133" s="48" t="s">
        <v>148</v>
      </c>
      <c r="D1133" s="6"/>
    </row>
    <row r="1134" ht="13.5" thickBot="1">
      <c r="D1134" s="6"/>
    </row>
    <row r="1135" spans="1:6" ht="13.5" thickBot="1">
      <c r="A1135" s="7" t="s">
        <v>85</v>
      </c>
      <c r="B1135" s="9" t="s">
        <v>86</v>
      </c>
      <c r="C1135" s="10"/>
      <c r="D1135" s="11">
        <v>0</v>
      </c>
      <c r="E1135" s="10"/>
      <c r="F1135" s="10"/>
    </row>
    <row r="1136" ht="13.5" thickBot="1">
      <c r="D1136" s="6"/>
    </row>
    <row r="1137" spans="1:4" ht="13.5" thickBot="1">
      <c r="A1137" s="8" t="s">
        <v>87</v>
      </c>
      <c r="B1137" s="8" t="s">
        <v>88</v>
      </c>
      <c r="C1137" s="8" t="s">
        <v>89</v>
      </c>
      <c r="D1137" s="12" t="s">
        <v>90</v>
      </c>
    </row>
    <row r="1138" ht="12.75">
      <c r="D1138" s="6"/>
    </row>
    <row r="1139" ht="12.75">
      <c r="D1139" s="6"/>
    </row>
    <row r="1140" spans="1:4" ht="13.5" thickBot="1">
      <c r="A1140" t="s">
        <v>91</v>
      </c>
      <c r="D1140" s="6">
        <v>14750000</v>
      </c>
    </row>
    <row r="1141" spans="1:4" ht="13.5" thickBot="1">
      <c r="A1141" s="8" t="s">
        <v>87</v>
      </c>
      <c r="B1141" s="8" t="s">
        <v>88</v>
      </c>
      <c r="C1141" s="8" t="s">
        <v>89</v>
      </c>
      <c r="D1141" s="12" t="s">
        <v>90</v>
      </c>
    </row>
    <row r="1142" spans="1:6" ht="12.75">
      <c r="A1142" t="s">
        <v>152</v>
      </c>
      <c r="B1142">
        <v>9663333</v>
      </c>
      <c r="C1142" s="13">
        <v>38279</v>
      </c>
      <c r="D1142" s="6">
        <v>708050</v>
      </c>
      <c r="E1142">
        <v>25</v>
      </c>
      <c r="F1142" t="s">
        <v>272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  <headerFooter alignWithMargins="0">
    <oddHeader>&amp;C&amp;F&amp;RPage 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5"/>
    </sheetView>
  </sheetViews>
  <sheetFormatPr defaultColWidth="9.140625" defaultRowHeight="12.75"/>
  <cols>
    <col min="1" max="1" width="15.2812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6" max="6" width="14.7109375" style="0" bestFit="1" customWidth="1"/>
  </cols>
  <sheetData>
    <row r="1" ht="12.75">
      <c r="A1" t="s">
        <v>114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33000000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183</v>
      </c>
      <c r="B6">
        <v>41813</v>
      </c>
      <c r="C6" s="13">
        <v>38237</v>
      </c>
      <c r="D6" s="6">
        <v>23304960</v>
      </c>
      <c r="F6" t="s">
        <v>246</v>
      </c>
    </row>
    <row r="7" spans="1:5" ht="12.75">
      <c r="A7" s="17" t="s">
        <v>198</v>
      </c>
      <c r="E7" s="41">
        <f>D3-D6</f>
        <v>9695040</v>
      </c>
    </row>
    <row r="9" spans="1:4" ht="13.5" thickBot="1">
      <c r="A9" t="s">
        <v>91</v>
      </c>
      <c r="D9" s="6">
        <v>15000000</v>
      </c>
    </row>
    <row r="10" spans="1:4" ht="13.5" thickBot="1">
      <c r="A10" s="8" t="s">
        <v>87</v>
      </c>
      <c r="B10" s="8" t="s">
        <v>88</v>
      </c>
      <c r="C10" s="8" t="s">
        <v>89</v>
      </c>
      <c r="D10" s="12" t="s">
        <v>90</v>
      </c>
    </row>
    <row r="11" spans="1:6" ht="12.75">
      <c r="A11" t="s">
        <v>151</v>
      </c>
      <c r="B11">
        <v>9387907</v>
      </c>
      <c r="C11" s="13">
        <v>38195</v>
      </c>
      <c r="D11" s="6">
        <v>4562865</v>
      </c>
      <c r="F11" t="s">
        <v>275</v>
      </c>
    </row>
    <row r="12" spans="1:6" ht="12.75">
      <c r="A12" t="s">
        <v>190</v>
      </c>
      <c r="B12">
        <v>849519</v>
      </c>
      <c r="C12" s="13">
        <v>38205</v>
      </c>
      <c r="D12" s="6">
        <v>5164600</v>
      </c>
      <c r="E12">
        <v>26.03</v>
      </c>
      <c r="F12" t="s">
        <v>243</v>
      </c>
    </row>
    <row r="13" spans="1:6" ht="12.75">
      <c r="A13" t="s">
        <v>282</v>
      </c>
      <c r="B13">
        <v>848508</v>
      </c>
      <c r="C13" s="13">
        <v>38191</v>
      </c>
      <c r="D13" s="6">
        <v>3427200</v>
      </c>
      <c r="E13">
        <v>24.07</v>
      </c>
      <c r="F13" t="s">
        <v>243</v>
      </c>
    </row>
    <row r="14" spans="1:4" ht="12.75">
      <c r="A14" t="s">
        <v>197</v>
      </c>
      <c r="D14" s="6">
        <f>SUM(D11:D13)</f>
        <v>13154665</v>
      </c>
    </row>
    <row r="15" spans="1:5" ht="12.75">
      <c r="A15" t="s">
        <v>198</v>
      </c>
      <c r="E15" s="41">
        <f>D9-D14</f>
        <v>1845335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:F25"/>
    </sheetView>
  </sheetViews>
  <sheetFormatPr defaultColWidth="9.140625" defaultRowHeight="12.75"/>
  <cols>
    <col min="1" max="1" width="19.140625" style="0" bestFit="1" customWidth="1"/>
    <col min="2" max="2" width="15.7109375" style="0" bestFit="1" customWidth="1"/>
    <col min="3" max="3" width="8.140625" style="0" bestFit="1" customWidth="1"/>
    <col min="4" max="4" width="10.140625" style="6" bestFit="1" customWidth="1"/>
    <col min="5" max="5" width="10.140625" style="0" bestFit="1" customWidth="1"/>
    <col min="6" max="6" width="14.7109375" style="0" bestFit="1" customWidth="1"/>
  </cols>
  <sheetData>
    <row r="1" ht="12.75">
      <c r="A1" t="s">
        <v>115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57000000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257</v>
      </c>
      <c r="D6" s="6">
        <v>56798700</v>
      </c>
      <c r="F6" t="s">
        <v>258</v>
      </c>
    </row>
    <row r="7" ht="12.75">
      <c r="E7" s="41">
        <f>D3-D6</f>
        <v>201300</v>
      </c>
    </row>
    <row r="12" spans="1:4" ht="13.5" thickBot="1">
      <c r="A12" t="s">
        <v>91</v>
      </c>
      <c r="D12" s="6">
        <v>80000000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  <row r="14" spans="1:6" ht="12.75">
      <c r="A14" t="s">
        <v>157</v>
      </c>
      <c r="B14">
        <v>3530149</v>
      </c>
      <c r="C14" s="13">
        <v>38189</v>
      </c>
      <c r="D14" s="6">
        <v>431375</v>
      </c>
      <c r="E14">
        <v>24.07</v>
      </c>
      <c r="F14" t="s">
        <v>244</v>
      </c>
    </row>
    <row r="15" spans="1:6" ht="12.75">
      <c r="A15" t="s">
        <v>166</v>
      </c>
      <c r="B15">
        <v>848478</v>
      </c>
      <c r="C15" s="13">
        <v>38189</v>
      </c>
      <c r="D15" s="6">
        <v>19408900</v>
      </c>
      <c r="E15">
        <v>26.03</v>
      </c>
      <c r="F15" t="s">
        <v>243</v>
      </c>
    </row>
    <row r="16" spans="1:6" ht="12.75">
      <c r="A16" t="s">
        <v>189</v>
      </c>
      <c r="B16">
        <v>849519</v>
      </c>
      <c r="C16" s="13">
        <v>38205</v>
      </c>
      <c r="D16" s="6">
        <v>4676700</v>
      </c>
      <c r="E16">
        <v>26.03</v>
      </c>
      <c r="F16" t="s">
        <v>243</v>
      </c>
    </row>
    <row r="17" spans="1:6" ht="12.75">
      <c r="A17" t="s">
        <v>193</v>
      </c>
      <c r="D17" s="6">
        <v>1808800</v>
      </c>
      <c r="E17">
        <v>26.03</v>
      </c>
      <c r="F17" t="s">
        <v>243</v>
      </c>
    </row>
    <row r="18" spans="1:6" ht="12.75">
      <c r="A18" t="s">
        <v>152</v>
      </c>
      <c r="B18" t="s">
        <v>310</v>
      </c>
      <c r="C18" s="13">
        <v>38252</v>
      </c>
      <c r="D18" s="6">
        <v>8633807</v>
      </c>
      <c r="E18">
        <v>24.05</v>
      </c>
      <c r="F18" t="s">
        <v>272</v>
      </c>
    </row>
    <row r="19" spans="1:6" ht="12.75">
      <c r="A19" t="s">
        <v>152</v>
      </c>
      <c r="B19" t="s">
        <v>310</v>
      </c>
      <c r="C19" s="13">
        <v>38252</v>
      </c>
      <c r="D19" s="6">
        <v>11572750</v>
      </c>
      <c r="E19">
        <v>26.03</v>
      </c>
      <c r="F19" t="s">
        <v>272</v>
      </c>
    </row>
    <row r="20" spans="1:6" ht="12.75">
      <c r="A20" t="s">
        <v>152</v>
      </c>
      <c r="B20" t="s">
        <v>310</v>
      </c>
      <c r="C20" s="13">
        <v>38252</v>
      </c>
      <c r="D20" s="6">
        <v>3042830</v>
      </c>
      <c r="E20">
        <v>24.07</v>
      </c>
      <c r="F20" t="s">
        <v>272</v>
      </c>
    </row>
    <row r="21" spans="1:6" ht="12.75">
      <c r="A21" t="s">
        <v>180</v>
      </c>
      <c r="B21">
        <v>6921588</v>
      </c>
      <c r="C21" s="13">
        <v>38264</v>
      </c>
      <c r="D21" s="6">
        <v>2321690</v>
      </c>
      <c r="E21">
        <v>25</v>
      </c>
      <c r="F21" t="s">
        <v>263</v>
      </c>
    </row>
    <row r="22" spans="1:6" ht="12.75">
      <c r="A22" t="s">
        <v>180</v>
      </c>
      <c r="B22">
        <v>9381002</v>
      </c>
      <c r="C22" s="13">
        <v>38266</v>
      </c>
      <c r="D22" s="6">
        <v>2044527</v>
      </c>
      <c r="E22">
        <v>25</v>
      </c>
      <c r="F22" t="s">
        <v>275</v>
      </c>
    </row>
    <row r="23" spans="1:6" ht="12.75">
      <c r="A23" t="s">
        <v>180</v>
      </c>
      <c r="B23">
        <v>4685606</v>
      </c>
      <c r="C23" s="13">
        <v>38268</v>
      </c>
      <c r="D23" s="6">
        <v>923547</v>
      </c>
      <c r="E23">
        <v>25</v>
      </c>
      <c r="F23" t="s">
        <v>334</v>
      </c>
    </row>
    <row r="24" spans="1:4" ht="12.75">
      <c r="A24" t="s">
        <v>197</v>
      </c>
      <c r="D24" s="6">
        <f>SUM(D14:D23)</f>
        <v>54864926</v>
      </c>
    </row>
    <row r="25" spans="1:5" ht="12.75">
      <c r="A25" t="s">
        <v>198</v>
      </c>
      <c r="E25" s="41">
        <f>D12-D24</f>
        <v>25135074</v>
      </c>
    </row>
    <row r="26" ht="12.75">
      <c r="C26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:F28"/>
    </sheetView>
  </sheetViews>
  <sheetFormatPr defaultColWidth="9.140625" defaultRowHeight="12.75"/>
  <cols>
    <col min="1" max="1" width="23.140625" style="0" bestFit="1" customWidth="1"/>
    <col min="2" max="2" width="12.57421875" style="0" bestFit="1" customWidth="1"/>
    <col min="3" max="3" width="8.140625" style="0" bestFit="1" customWidth="1"/>
    <col min="4" max="4" width="11.140625" style="6" bestFit="1" customWidth="1"/>
    <col min="5" max="5" width="10.140625" style="0" bestFit="1" customWidth="1"/>
    <col min="6" max="6" width="14.7109375" style="0" bestFit="1" customWidth="1"/>
    <col min="7" max="7" width="10.140625" style="0" bestFit="1" customWidth="1"/>
  </cols>
  <sheetData>
    <row r="1" ht="12.75">
      <c r="A1" t="s">
        <v>116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153000000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181</v>
      </c>
      <c r="B6" s="35">
        <v>849418</v>
      </c>
      <c r="C6" s="13">
        <v>38212</v>
      </c>
      <c r="D6" s="6">
        <v>49420700</v>
      </c>
      <c r="F6" t="s">
        <v>243</v>
      </c>
    </row>
    <row r="7" spans="1:5" ht="12.75">
      <c r="A7" s="17" t="s">
        <v>253</v>
      </c>
      <c r="D7" s="6">
        <v>6579280</v>
      </c>
      <c r="E7" s="6">
        <f>D3-D6-D7</f>
        <v>97000020</v>
      </c>
    </row>
    <row r="8" spans="1:6" ht="12.75">
      <c r="A8" s="17" t="s">
        <v>259</v>
      </c>
      <c r="D8" s="6">
        <v>56798700</v>
      </c>
      <c r="F8" t="s">
        <v>260</v>
      </c>
    </row>
    <row r="9" ht="12.75">
      <c r="E9" s="6">
        <f>E7-D8</f>
        <v>40201320</v>
      </c>
    </row>
    <row r="10" spans="1:4" ht="12.75">
      <c r="A10" t="s">
        <v>290</v>
      </c>
      <c r="D10" s="6">
        <v>42540000</v>
      </c>
    </row>
    <row r="11" ht="12.75">
      <c r="E11" s="41">
        <f>E9-D10</f>
        <v>-2338680</v>
      </c>
    </row>
    <row r="14" spans="1:4" ht="13.5" thickBot="1">
      <c r="A14" t="s">
        <v>91</v>
      </c>
      <c r="D14" s="6">
        <v>120000000</v>
      </c>
    </row>
    <row r="15" spans="1:4" ht="13.5" thickBot="1">
      <c r="A15" s="8" t="s">
        <v>87</v>
      </c>
      <c r="B15" s="8" t="s">
        <v>88</v>
      </c>
      <c r="C15" s="8" t="s">
        <v>89</v>
      </c>
      <c r="D15" s="12" t="s">
        <v>90</v>
      </c>
    </row>
    <row r="16" spans="1:6" ht="12.75">
      <c r="A16" t="s">
        <v>82</v>
      </c>
      <c r="B16">
        <v>849519</v>
      </c>
      <c r="C16" s="13">
        <v>38205</v>
      </c>
      <c r="D16" s="6">
        <v>12899600</v>
      </c>
      <c r="E16">
        <v>26.03</v>
      </c>
      <c r="F16" t="s">
        <v>243</v>
      </c>
    </row>
    <row r="17" spans="1:6" ht="12.75">
      <c r="A17" t="s">
        <v>266</v>
      </c>
      <c r="B17">
        <v>848604</v>
      </c>
      <c r="C17" s="13">
        <v>38198</v>
      </c>
      <c r="D17" s="6">
        <v>25144700</v>
      </c>
      <c r="E17">
        <v>26.03</v>
      </c>
      <c r="F17" t="s">
        <v>243</v>
      </c>
    </row>
    <row r="18" spans="1:6" ht="12.75">
      <c r="A18" t="s">
        <v>154</v>
      </c>
      <c r="B18">
        <v>9381002</v>
      </c>
      <c r="C18" s="13">
        <v>38266</v>
      </c>
      <c r="D18" s="6">
        <v>2574720</v>
      </c>
      <c r="E18">
        <v>25</v>
      </c>
      <c r="F18" t="s">
        <v>275</v>
      </c>
    </row>
    <row r="19" spans="1:4" ht="12.75">
      <c r="A19" t="s">
        <v>337</v>
      </c>
      <c r="B19">
        <v>8099995</v>
      </c>
      <c r="C19" s="13">
        <v>38272</v>
      </c>
      <c r="D19" s="6">
        <v>14965426</v>
      </c>
    </row>
    <row r="20" spans="1:4" ht="12.75">
      <c r="A20" t="s">
        <v>338</v>
      </c>
      <c r="C20" s="13"/>
      <c r="D20" s="6">
        <v>5643420</v>
      </c>
    </row>
    <row r="21" spans="1:4" ht="12.75">
      <c r="A21" t="s">
        <v>339</v>
      </c>
      <c r="C21" s="13"/>
      <c r="D21" s="6">
        <v>9034056</v>
      </c>
    </row>
    <row r="22" spans="1:4" ht="12.75">
      <c r="A22" t="s">
        <v>340</v>
      </c>
      <c r="C22" s="13"/>
      <c r="D22" s="6">
        <v>2919857</v>
      </c>
    </row>
    <row r="23" spans="1:4" ht="12.75">
      <c r="A23" t="s">
        <v>337</v>
      </c>
      <c r="C23" s="13"/>
      <c r="D23" s="6">
        <v>12550275</v>
      </c>
    </row>
    <row r="24" spans="1:4" ht="12.75">
      <c r="A24" t="s">
        <v>375</v>
      </c>
      <c r="C24" s="13"/>
      <c r="D24" s="6">
        <v>6099916</v>
      </c>
    </row>
    <row r="25" spans="1:4" ht="12.75">
      <c r="A25" t="s">
        <v>150</v>
      </c>
      <c r="C25" s="13"/>
      <c r="D25" s="6">
        <v>455175</v>
      </c>
    </row>
    <row r="26" spans="1:7" ht="12.75">
      <c r="A26" t="s">
        <v>197</v>
      </c>
      <c r="D26" s="6">
        <f>SUM(D16:D25)</f>
        <v>92287145</v>
      </c>
      <c r="G26" s="6"/>
    </row>
    <row r="27" spans="1:5" ht="12.75">
      <c r="A27" t="s">
        <v>198</v>
      </c>
      <c r="E27" s="41">
        <f>D14-D26</f>
        <v>27712855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D13"/>
    </sheetView>
  </sheetViews>
  <sheetFormatPr defaultColWidth="9.140625" defaultRowHeight="12.75"/>
  <cols>
    <col min="1" max="1" width="22.710937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117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2" spans="1:4" ht="13.5" thickBot="1">
      <c r="A12" t="s">
        <v>91</v>
      </c>
      <c r="D12" s="6">
        <v>5500000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F19"/>
    </sheetView>
  </sheetViews>
  <sheetFormatPr defaultColWidth="9.140625" defaultRowHeight="12.75"/>
  <cols>
    <col min="1" max="1" width="17.710937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5" max="5" width="10.140625" style="0" bestFit="1" customWidth="1"/>
    <col min="6" max="6" width="14.7109375" style="0" bestFit="1" customWidth="1"/>
  </cols>
  <sheetData>
    <row r="1" ht="12.75">
      <c r="A1" t="s">
        <v>118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5000000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169</v>
      </c>
      <c r="B6">
        <v>848478</v>
      </c>
      <c r="C6" s="13">
        <v>38189</v>
      </c>
      <c r="D6" s="6">
        <v>1201900</v>
      </c>
      <c r="E6">
        <v>72</v>
      </c>
      <c r="F6" t="s">
        <v>243</v>
      </c>
    </row>
    <row r="7" spans="1:6" ht="12.75">
      <c r="A7" s="17" t="s">
        <v>264</v>
      </c>
      <c r="B7">
        <v>41325</v>
      </c>
      <c r="C7" s="13">
        <v>38198</v>
      </c>
      <c r="D7" s="6">
        <v>2421531</v>
      </c>
      <c r="E7">
        <v>72</v>
      </c>
      <c r="F7" t="s">
        <v>246</v>
      </c>
    </row>
    <row r="8" spans="1:6" ht="12.75">
      <c r="A8" s="17" t="s">
        <v>169</v>
      </c>
      <c r="B8">
        <v>848604</v>
      </c>
      <c r="C8" s="13">
        <v>38198</v>
      </c>
      <c r="D8" s="6">
        <v>1201900</v>
      </c>
      <c r="E8">
        <v>72</v>
      </c>
      <c r="F8" t="s">
        <v>243</v>
      </c>
    </row>
    <row r="9" spans="1:4" ht="12.75">
      <c r="A9" s="17" t="s">
        <v>61</v>
      </c>
      <c r="D9" s="6">
        <f>SUM(D6:D8)</f>
        <v>4825331</v>
      </c>
    </row>
    <row r="10" spans="1:5" ht="12.75">
      <c r="A10" s="17" t="s">
        <v>280</v>
      </c>
      <c r="E10" s="41">
        <f>D3-D9</f>
        <v>174669</v>
      </c>
    </row>
    <row r="12" spans="1:4" ht="13.5" thickBot="1">
      <c r="A12" t="s">
        <v>91</v>
      </c>
      <c r="D12" s="6">
        <v>20200000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  <row r="14" spans="1:6" ht="12.75">
      <c r="A14" t="s">
        <v>154</v>
      </c>
      <c r="B14">
        <v>9387901</v>
      </c>
      <c r="C14" s="13">
        <v>38189</v>
      </c>
      <c r="D14" s="6">
        <v>2211796</v>
      </c>
      <c r="E14">
        <v>20.25</v>
      </c>
      <c r="F14" t="s">
        <v>275</v>
      </c>
    </row>
    <row r="15" spans="1:6" ht="12.75">
      <c r="A15" t="s">
        <v>168</v>
      </c>
      <c r="B15">
        <v>848478</v>
      </c>
      <c r="C15" s="13">
        <v>38190</v>
      </c>
      <c r="D15" s="6">
        <v>4046000</v>
      </c>
      <c r="E15">
        <v>26.03</v>
      </c>
      <c r="F15" t="s">
        <v>243</v>
      </c>
    </row>
    <row r="16" spans="1:6" ht="12.75">
      <c r="A16" t="s">
        <v>154</v>
      </c>
      <c r="B16">
        <v>6727497</v>
      </c>
      <c r="C16" s="13">
        <v>38203</v>
      </c>
      <c r="D16" s="6">
        <v>2559690</v>
      </c>
      <c r="E16">
        <v>20.25</v>
      </c>
      <c r="F16" t="s">
        <v>262</v>
      </c>
    </row>
    <row r="17" spans="1:6" ht="12.75">
      <c r="A17" t="s">
        <v>154</v>
      </c>
      <c r="B17">
        <v>4685608</v>
      </c>
      <c r="C17" s="13">
        <v>38268</v>
      </c>
      <c r="D17" s="6">
        <v>1410149</v>
      </c>
      <c r="E17">
        <v>25</v>
      </c>
      <c r="F17" t="s">
        <v>334</v>
      </c>
    </row>
    <row r="18" spans="1:4" ht="12.75">
      <c r="A18" t="s">
        <v>197</v>
      </c>
      <c r="D18" s="6">
        <f>SUM(D14:D17)</f>
        <v>10227635</v>
      </c>
    </row>
    <row r="19" spans="1:5" ht="12.75">
      <c r="A19" t="s">
        <v>198</v>
      </c>
      <c r="E19" s="41">
        <f>D12-D18</f>
        <v>9972365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F17"/>
    </sheetView>
  </sheetViews>
  <sheetFormatPr defaultColWidth="9.140625" defaultRowHeight="12.75"/>
  <cols>
    <col min="1" max="1" width="15.8515625" style="0" bestFit="1" customWidth="1"/>
    <col min="2" max="2" width="12.57421875" style="0" bestFit="1" customWidth="1"/>
    <col min="3" max="3" width="8.140625" style="0" bestFit="1" customWidth="1"/>
    <col min="4" max="4" width="12.57421875" style="6" customWidth="1"/>
    <col min="6" max="6" width="10.57421875" style="0" customWidth="1"/>
  </cols>
  <sheetData>
    <row r="1" ht="12.75">
      <c r="A1" t="s">
        <v>119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1" spans="1:4" ht="13.5" thickBot="1">
      <c r="A11" t="s">
        <v>91</v>
      </c>
      <c r="D11" s="6">
        <v>15000000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151</v>
      </c>
      <c r="B13">
        <v>9387907</v>
      </c>
      <c r="C13" s="13">
        <v>38195</v>
      </c>
      <c r="D13" s="6">
        <v>2018442</v>
      </c>
      <c r="E13">
        <v>20.25</v>
      </c>
      <c r="F13" t="s">
        <v>275</v>
      </c>
    </row>
    <row r="14" spans="1:6" ht="12.75">
      <c r="A14" t="s">
        <v>150</v>
      </c>
      <c r="B14">
        <v>8360518</v>
      </c>
      <c r="C14" s="13">
        <v>38195</v>
      </c>
      <c r="D14" s="6">
        <v>7184839</v>
      </c>
      <c r="E14">
        <v>20.25</v>
      </c>
      <c r="F14" t="s">
        <v>277</v>
      </c>
    </row>
    <row r="15" spans="1:6" ht="12.75">
      <c r="A15" t="s">
        <v>151</v>
      </c>
      <c r="B15">
        <v>6413278</v>
      </c>
      <c r="C15" s="13">
        <v>38195</v>
      </c>
      <c r="D15" s="6">
        <v>850850</v>
      </c>
      <c r="E15">
        <v>20.25</v>
      </c>
      <c r="F15" t="s">
        <v>263</v>
      </c>
    </row>
    <row r="16" spans="1:4" ht="12.75">
      <c r="A16" t="s">
        <v>197</v>
      </c>
      <c r="D16" s="6">
        <f>SUM(D13:D15)</f>
        <v>10054131</v>
      </c>
    </row>
    <row r="17" spans="1:5" ht="12.75">
      <c r="A17" t="s">
        <v>198</v>
      </c>
      <c r="E17" s="41">
        <f>D11-D16</f>
        <v>4945869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2"/>
    </sheetView>
  </sheetViews>
  <sheetFormatPr defaultColWidth="9.140625" defaultRowHeight="12.75"/>
  <cols>
    <col min="1" max="1" width="19.14062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6" max="6" width="14.7109375" style="0" bestFit="1" customWidth="1"/>
  </cols>
  <sheetData>
    <row r="1" ht="12.75">
      <c r="A1" t="s">
        <v>120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12000000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162</v>
      </c>
      <c r="B6">
        <v>6507386</v>
      </c>
      <c r="C6" s="13">
        <v>38190</v>
      </c>
      <c r="D6" s="6">
        <v>2421531</v>
      </c>
      <c r="E6">
        <v>72</v>
      </c>
      <c r="F6" t="s">
        <v>246</v>
      </c>
    </row>
    <row r="7" spans="1:6" ht="12.75">
      <c r="A7" s="17" t="s">
        <v>175</v>
      </c>
      <c r="B7">
        <v>848478</v>
      </c>
      <c r="C7" s="13">
        <v>38189</v>
      </c>
      <c r="D7" s="6">
        <v>4426800</v>
      </c>
      <c r="E7">
        <v>72</v>
      </c>
      <c r="F7" t="s">
        <v>243</v>
      </c>
    </row>
    <row r="8" spans="1:4" ht="12.75">
      <c r="A8" s="17" t="s">
        <v>197</v>
      </c>
      <c r="D8" s="6">
        <f>SUM(D6:D7)</f>
        <v>6848331</v>
      </c>
    </row>
    <row r="9" spans="1:5" ht="12.75">
      <c r="A9" s="17" t="s">
        <v>198</v>
      </c>
      <c r="E9" s="41">
        <f>D3-D8</f>
        <v>5151669</v>
      </c>
    </row>
    <row r="11" spans="1:4" ht="13.5" thickBot="1">
      <c r="A11" t="s">
        <v>91</v>
      </c>
      <c r="D11" s="6">
        <v>12000000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F23"/>
    </sheetView>
  </sheetViews>
  <sheetFormatPr defaultColWidth="9.140625" defaultRowHeight="12.75"/>
  <cols>
    <col min="1" max="1" width="13.710937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6" max="6" width="10.57421875" style="0" customWidth="1"/>
  </cols>
  <sheetData>
    <row r="1" ht="12.75">
      <c r="A1" t="s">
        <v>121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2" spans="1:4" ht="13.5" thickBot="1">
      <c r="A12" t="s">
        <v>91</v>
      </c>
      <c r="D12" s="6">
        <v>26000000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  <row r="14" spans="1:6" ht="12.75">
      <c r="A14" t="s">
        <v>187</v>
      </c>
      <c r="B14">
        <v>849519</v>
      </c>
      <c r="C14" s="13">
        <v>38205</v>
      </c>
      <c r="D14" s="6">
        <v>11209800</v>
      </c>
      <c r="E14">
        <v>26.03</v>
      </c>
      <c r="F14" t="s">
        <v>243</v>
      </c>
    </row>
    <row r="15" spans="1:6" ht="12.75">
      <c r="A15" t="s">
        <v>191</v>
      </c>
      <c r="D15" s="6">
        <v>8992402</v>
      </c>
      <c r="E15">
        <v>26.03</v>
      </c>
      <c r="F15" t="s">
        <v>246</v>
      </c>
    </row>
    <row r="16" spans="1:6" ht="12.75">
      <c r="A16" t="s">
        <v>353</v>
      </c>
      <c r="B16">
        <v>6476792</v>
      </c>
      <c r="C16" s="13">
        <v>38299</v>
      </c>
      <c r="D16" s="6">
        <v>249242</v>
      </c>
      <c r="E16">
        <v>24.07</v>
      </c>
      <c r="F16" t="s">
        <v>295</v>
      </c>
    </row>
    <row r="17" spans="1:6" ht="12.75">
      <c r="A17" t="s">
        <v>354</v>
      </c>
      <c r="B17">
        <v>6476792</v>
      </c>
      <c r="C17" s="13">
        <v>38299</v>
      </c>
      <c r="D17" s="6">
        <v>847422</v>
      </c>
      <c r="E17">
        <v>26.03</v>
      </c>
      <c r="F17" t="s">
        <v>295</v>
      </c>
    </row>
    <row r="18" spans="1:6" ht="12.75">
      <c r="A18" t="s">
        <v>355</v>
      </c>
      <c r="B18">
        <v>1430348</v>
      </c>
      <c r="C18" s="13">
        <v>38295</v>
      </c>
      <c r="D18" s="6">
        <v>822206</v>
      </c>
      <c r="E18">
        <v>26.03</v>
      </c>
      <c r="F18" t="s">
        <v>246</v>
      </c>
    </row>
    <row r="19" spans="1:6" ht="12.75">
      <c r="A19" t="s">
        <v>366</v>
      </c>
      <c r="B19">
        <v>8356851</v>
      </c>
      <c r="C19" s="13"/>
      <c r="D19" s="6">
        <v>2010000</v>
      </c>
      <c r="E19">
        <v>26.03</v>
      </c>
      <c r="F19" t="s">
        <v>374</v>
      </c>
    </row>
    <row r="20" spans="1:6" ht="12.75">
      <c r="A20" t="s">
        <v>365</v>
      </c>
      <c r="B20">
        <v>705606</v>
      </c>
      <c r="C20" s="13">
        <v>38296</v>
      </c>
      <c r="D20" s="6">
        <v>680014</v>
      </c>
      <c r="E20">
        <v>24.07</v>
      </c>
      <c r="F20" t="s">
        <v>373</v>
      </c>
    </row>
    <row r="21" spans="1:4" ht="12.75">
      <c r="A21" t="s">
        <v>197</v>
      </c>
      <c r="D21" s="6">
        <f>SUM(D14:D20)</f>
        <v>24811086</v>
      </c>
    </row>
    <row r="22" spans="1:5" ht="12.75">
      <c r="A22" t="s">
        <v>198</v>
      </c>
      <c r="E22" s="41">
        <f>D12-D21</f>
        <v>1188914</v>
      </c>
    </row>
    <row r="23" spans="1:6" ht="12.75">
      <c r="A23" t="s">
        <v>365</v>
      </c>
      <c r="B23">
        <v>705606</v>
      </c>
      <c r="C23" s="13">
        <v>38296</v>
      </c>
      <c r="D23" s="6">
        <v>680014</v>
      </c>
      <c r="E23">
        <v>24.07</v>
      </c>
      <c r="F23" t="s">
        <v>372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F17"/>
    </sheetView>
  </sheetViews>
  <sheetFormatPr defaultColWidth="9.140625" defaultRowHeight="12.75"/>
  <cols>
    <col min="1" max="1" width="14.14062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6" max="6" width="10.57421875" style="0" customWidth="1"/>
  </cols>
  <sheetData>
    <row r="1" ht="12.75">
      <c r="A1" t="s">
        <v>122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9" spans="1:4" ht="13.5" thickBot="1">
      <c r="A9" t="s">
        <v>91</v>
      </c>
      <c r="D9" s="6">
        <v>15000000</v>
      </c>
    </row>
    <row r="10" spans="1:4" ht="13.5" thickBot="1">
      <c r="A10" s="8" t="s">
        <v>87</v>
      </c>
      <c r="B10" s="8" t="s">
        <v>88</v>
      </c>
      <c r="C10" s="8" t="s">
        <v>89</v>
      </c>
      <c r="D10" s="12" t="s">
        <v>90</v>
      </c>
    </row>
    <row r="11" spans="1:6" ht="12.75">
      <c r="A11" t="s">
        <v>151</v>
      </c>
      <c r="B11">
        <v>9387907</v>
      </c>
      <c r="C11" s="13">
        <v>38195</v>
      </c>
      <c r="D11" s="6">
        <v>2018442</v>
      </c>
      <c r="E11">
        <v>20.25</v>
      </c>
      <c r="F11" t="s">
        <v>275</v>
      </c>
    </row>
    <row r="12" spans="1:6" ht="12.75">
      <c r="A12" t="s">
        <v>151</v>
      </c>
      <c r="B12">
        <v>4197544</v>
      </c>
      <c r="C12" s="13">
        <v>38196</v>
      </c>
      <c r="D12" s="6">
        <v>1082899</v>
      </c>
      <c r="E12">
        <v>20.25</v>
      </c>
      <c r="F12" t="s">
        <v>276</v>
      </c>
    </row>
    <row r="13" spans="1:6" ht="12.75">
      <c r="A13" t="s">
        <v>150</v>
      </c>
      <c r="B13">
        <v>8360518</v>
      </c>
      <c r="C13" s="13">
        <v>38195</v>
      </c>
      <c r="D13" s="6">
        <v>898105</v>
      </c>
      <c r="E13">
        <v>20.25</v>
      </c>
      <c r="F13" t="s">
        <v>277</v>
      </c>
    </row>
    <row r="14" spans="1:6" ht="12.75">
      <c r="A14" t="s">
        <v>152</v>
      </c>
      <c r="B14">
        <v>9662784</v>
      </c>
      <c r="C14" s="13">
        <v>38196</v>
      </c>
      <c r="D14" s="6">
        <v>678300</v>
      </c>
      <c r="E14" s="18" t="s">
        <v>177</v>
      </c>
      <c r="F14" t="s">
        <v>272</v>
      </c>
    </row>
    <row r="15" spans="1:6" ht="12.75">
      <c r="A15" t="s">
        <v>151</v>
      </c>
      <c r="B15">
        <v>7004401</v>
      </c>
      <c r="C15" s="13">
        <v>38204</v>
      </c>
      <c r="D15" s="6">
        <v>971039</v>
      </c>
      <c r="E15" s="18">
        <v>20.25</v>
      </c>
      <c r="F15" t="s">
        <v>283</v>
      </c>
    </row>
    <row r="16" spans="1:4" ht="12.75">
      <c r="A16" t="s">
        <v>197</v>
      </c>
      <c r="D16" s="6">
        <f>SUM(D11:D15)</f>
        <v>5648785</v>
      </c>
    </row>
    <row r="17" spans="1:5" ht="12.75">
      <c r="A17" t="s">
        <v>198</v>
      </c>
      <c r="E17" s="41">
        <f>D9-D16</f>
        <v>9351215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F18"/>
    </sheetView>
  </sheetViews>
  <sheetFormatPr defaultColWidth="9.140625" defaultRowHeight="12.75"/>
  <cols>
    <col min="1" max="1" width="18.14062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6" max="6" width="14.7109375" style="0" bestFit="1" customWidth="1"/>
  </cols>
  <sheetData>
    <row r="1" ht="12.75">
      <c r="A1" t="s">
        <v>123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1" spans="1:4" ht="13.5" thickBot="1">
      <c r="A11" t="s">
        <v>91</v>
      </c>
      <c r="D11" s="6">
        <v>17500000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151</v>
      </c>
      <c r="B13">
        <v>6727431</v>
      </c>
      <c r="C13" s="13">
        <v>38195</v>
      </c>
      <c r="D13" s="6">
        <v>780688</v>
      </c>
      <c r="E13">
        <v>20.25</v>
      </c>
      <c r="F13" t="s">
        <v>262</v>
      </c>
    </row>
    <row r="14" spans="1:6" ht="12.75">
      <c r="A14" t="s">
        <v>150</v>
      </c>
      <c r="B14">
        <v>8360518</v>
      </c>
      <c r="C14" s="13">
        <v>38195</v>
      </c>
      <c r="D14" s="6">
        <v>898105</v>
      </c>
      <c r="E14">
        <v>20.25</v>
      </c>
      <c r="F14" t="s">
        <v>277</v>
      </c>
    </row>
    <row r="15" spans="1:6" ht="12.75">
      <c r="A15" t="s">
        <v>152</v>
      </c>
      <c r="B15">
        <v>9662784</v>
      </c>
      <c r="C15" s="13">
        <v>38196</v>
      </c>
      <c r="D15" s="6">
        <v>833240</v>
      </c>
      <c r="E15">
        <v>20.25</v>
      </c>
      <c r="F15" t="s">
        <v>272</v>
      </c>
    </row>
    <row r="16" spans="1:6" ht="12.75">
      <c r="A16" t="s">
        <v>187</v>
      </c>
      <c r="B16">
        <v>849519</v>
      </c>
      <c r="C16" s="13">
        <v>38205</v>
      </c>
      <c r="D16" s="6">
        <v>11209800</v>
      </c>
      <c r="E16">
        <v>26.03</v>
      </c>
      <c r="F16" t="s">
        <v>243</v>
      </c>
    </row>
    <row r="17" spans="1:4" ht="12.75">
      <c r="A17" t="s">
        <v>197</v>
      </c>
      <c r="D17" s="6">
        <f>SUM(D13:D16)</f>
        <v>13721833</v>
      </c>
    </row>
    <row r="18" spans="1:5" ht="12.75">
      <c r="A18" t="s">
        <v>198</v>
      </c>
      <c r="E18" s="41">
        <f>D11-D17</f>
        <v>3778167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N11" sqref="N11"/>
    </sheetView>
  </sheetViews>
  <sheetFormatPr defaultColWidth="9.140625" defaultRowHeight="12.75"/>
  <cols>
    <col min="1" max="1" width="9.140625" style="19" customWidth="1"/>
    <col min="2" max="2" width="27.57421875" style="0" customWidth="1"/>
    <col min="3" max="3" width="4.00390625" style="19" bestFit="1" customWidth="1"/>
    <col min="4" max="4" width="4.57421875" style="19" bestFit="1" customWidth="1"/>
    <col min="5" max="5" width="0.42578125" style="0" hidden="1" customWidth="1"/>
    <col min="6" max="6" width="10.8515625" style="18" customWidth="1"/>
    <col min="7" max="7" width="4.00390625" style="19" bestFit="1" customWidth="1"/>
    <col min="8" max="8" width="4.57421875" style="19" bestFit="1" customWidth="1"/>
    <col min="9" max="9" width="19.00390625" style="0" customWidth="1"/>
    <col min="10" max="10" width="9.140625" style="19" customWidth="1"/>
    <col min="11" max="11" width="11.140625" style="21" bestFit="1" customWidth="1"/>
  </cols>
  <sheetData>
    <row r="1" spans="1:11" ht="12.75">
      <c r="A1" s="52" t="s">
        <v>202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2.75">
      <c r="A2" s="20"/>
      <c r="B2" s="52" t="s">
        <v>203</v>
      </c>
      <c r="C2" s="52"/>
      <c r="D2" s="52"/>
      <c r="E2" s="52"/>
      <c r="F2" s="52"/>
      <c r="G2" s="52"/>
      <c r="H2" s="52"/>
      <c r="I2" s="52"/>
      <c r="J2" s="52"/>
      <c r="K2" s="20"/>
    </row>
    <row r="4" spans="1:12" ht="12.75">
      <c r="A4" s="4" t="s">
        <v>204</v>
      </c>
      <c r="B4" s="4" t="s">
        <v>205</v>
      </c>
      <c r="C4" s="4" t="s">
        <v>206</v>
      </c>
      <c r="D4" s="4" t="s">
        <v>207</v>
      </c>
      <c r="E4" s="4"/>
      <c r="F4" s="22" t="s">
        <v>208</v>
      </c>
      <c r="G4" s="4" t="s">
        <v>206</v>
      </c>
      <c r="H4" s="4" t="s">
        <v>207</v>
      </c>
      <c r="I4" s="4" t="s">
        <v>209</v>
      </c>
      <c r="J4" s="4" t="s">
        <v>2</v>
      </c>
      <c r="K4" s="23" t="s">
        <v>210</v>
      </c>
      <c r="L4" s="24" t="s">
        <v>211</v>
      </c>
    </row>
    <row r="5" spans="1:12" ht="15.75" customHeight="1">
      <c r="A5" s="55">
        <v>1</v>
      </c>
      <c r="B5" s="67" t="s">
        <v>212</v>
      </c>
      <c r="C5" s="69" t="s">
        <v>213</v>
      </c>
      <c r="D5" s="59">
        <v>2</v>
      </c>
      <c r="E5" s="25">
        <v>33560000</v>
      </c>
      <c r="F5" s="53">
        <f>E5*1.19</f>
        <v>39936400</v>
      </c>
      <c r="G5" s="26" t="s">
        <v>213</v>
      </c>
      <c r="H5" s="26">
        <v>1</v>
      </c>
      <c r="I5" s="27" t="s">
        <v>214</v>
      </c>
      <c r="J5" s="28">
        <v>9</v>
      </c>
      <c r="K5" s="29">
        <v>39936400</v>
      </c>
      <c r="L5" s="2">
        <v>72</v>
      </c>
    </row>
    <row r="6" spans="1:12" ht="13.5" customHeight="1">
      <c r="A6" s="56"/>
      <c r="B6" s="68"/>
      <c r="C6" s="70"/>
      <c r="D6" s="60"/>
      <c r="E6" s="25">
        <v>33560000</v>
      </c>
      <c r="F6" s="54"/>
      <c r="G6" s="26" t="s">
        <v>213</v>
      </c>
      <c r="H6" s="26">
        <v>1</v>
      </c>
      <c r="I6" s="27" t="s">
        <v>9</v>
      </c>
      <c r="J6" s="28">
        <v>10</v>
      </c>
      <c r="K6" s="29">
        <v>39936400</v>
      </c>
      <c r="L6" s="2">
        <v>72</v>
      </c>
    </row>
    <row r="7" spans="1:12" ht="13.5" customHeight="1">
      <c r="A7" s="55">
        <v>2</v>
      </c>
      <c r="B7" s="57" t="s">
        <v>215</v>
      </c>
      <c r="C7" s="59" t="s">
        <v>213</v>
      </c>
      <c r="D7" s="59">
        <v>1</v>
      </c>
      <c r="E7" s="25">
        <v>40420000</v>
      </c>
      <c r="F7" s="53">
        <f aca="true" t="shared" si="0" ref="F7:F33">E7*1.19</f>
        <v>48099800</v>
      </c>
      <c r="G7" s="55" t="s">
        <v>213</v>
      </c>
      <c r="H7" s="55">
        <v>1</v>
      </c>
      <c r="I7" s="30" t="s">
        <v>12</v>
      </c>
      <c r="J7" s="28">
        <v>13</v>
      </c>
      <c r="K7" s="29">
        <v>45000000</v>
      </c>
      <c r="L7" s="2">
        <v>72</v>
      </c>
    </row>
    <row r="8" spans="1:12" ht="13.5" customHeight="1">
      <c r="A8" s="56"/>
      <c r="B8" s="58"/>
      <c r="C8" s="60"/>
      <c r="D8" s="60"/>
      <c r="E8" s="25"/>
      <c r="F8" s="54"/>
      <c r="G8" s="56"/>
      <c r="H8" s="56"/>
      <c r="I8" s="30" t="s">
        <v>214</v>
      </c>
      <c r="J8" s="28">
        <v>10</v>
      </c>
      <c r="K8" s="29">
        <v>3099800</v>
      </c>
      <c r="L8" s="2">
        <v>72</v>
      </c>
    </row>
    <row r="9" spans="1:12" ht="13.5" customHeight="1">
      <c r="A9" s="55">
        <v>3</v>
      </c>
      <c r="B9" s="57" t="s">
        <v>216</v>
      </c>
      <c r="C9" s="59" t="s">
        <v>213</v>
      </c>
      <c r="D9" s="59">
        <v>1</v>
      </c>
      <c r="E9" s="25">
        <v>18310000</v>
      </c>
      <c r="F9" s="53">
        <f t="shared" si="0"/>
        <v>21788900</v>
      </c>
      <c r="G9" s="55" t="s">
        <v>213</v>
      </c>
      <c r="H9" s="55">
        <v>1</v>
      </c>
      <c r="I9" s="30" t="s">
        <v>41</v>
      </c>
      <c r="J9" s="31">
        <v>42</v>
      </c>
      <c r="K9" s="29">
        <v>15000000</v>
      </c>
      <c r="L9" s="2">
        <v>72</v>
      </c>
    </row>
    <row r="10" spans="1:12" ht="13.5" customHeight="1">
      <c r="A10" s="56"/>
      <c r="B10" s="58"/>
      <c r="C10" s="60"/>
      <c r="D10" s="60"/>
      <c r="E10" s="25"/>
      <c r="F10" s="54"/>
      <c r="G10" s="56"/>
      <c r="H10" s="56"/>
      <c r="I10" s="30" t="s">
        <v>59</v>
      </c>
      <c r="J10" s="31" t="s">
        <v>217</v>
      </c>
      <c r="K10" s="29">
        <v>6788900</v>
      </c>
      <c r="L10" s="2">
        <v>72</v>
      </c>
    </row>
    <row r="11" spans="1:12" ht="12.75">
      <c r="A11" s="26">
        <v>4</v>
      </c>
      <c r="B11" s="30" t="s">
        <v>218</v>
      </c>
      <c r="C11" s="31"/>
      <c r="D11" s="31">
        <v>1</v>
      </c>
      <c r="E11" s="25">
        <v>24870000</v>
      </c>
      <c r="F11" s="32">
        <f t="shared" si="0"/>
        <v>29595300</v>
      </c>
      <c r="G11" s="26" t="s">
        <v>213</v>
      </c>
      <c r="H11" s="26">
        <v>1</v>
      </c>
      <c r="I11" s="30" t="s">
        <v>22</v>
      </c>
      <c r="J11" s="31">
        <v>23</v>
      </c>
      <c r="K11" s="29">
        <v>29595300</v>
      </c>
      <c r="L11" s="2">
        <v>72</v>
      </c>
    </row>
    <row r="12" spans="1:12" ht="12.75">
      <c r="A12" s="55">
        <v>5</v>
      </c>
      <c r="B12" s="57" t="s">
        <v>219</v>
      </c>
      <c r="C12" s="59" t="s">
        <v>213</v>
      </c>
      <c r="D12" s="59">
        <v>2</v>
      </c>
      <c r="E12" s="25">
        <v>10840000</v>
      </c>
      <c r="F12" s="53">
        <f t="shared" si="0"/>
        <v>12899600</v>
      </c>
      <c r="G12" s="26" t="s">
        <v>213</v>
      </c>
      <c r="H12" s="26">
        <v>1</v>
      </c>
      <c r="I12" s="30" t="s">
        <v>24</v>
      </c>
      <c r="J12" s="31">
        <v>25</v>
      </c>
      <c r="K12" s="29">
        <v>12899600</v>
      </c>
      <c r="L12" s="2">
        <v>26.03</v>
      </c>
    </row>
    <row r="13" spans="1:12" ht="12.75">
      <c r="A13" s="56"/>
      <c r="B13" s="58"/>
      <c r="C13" s="60"/>
      <c r="D13" s="60"/>
      <c r="E13" s="25"/>
      <c r="F13" s="54"/>
      <c r="G13" s="26" t="s">
        <v>213</v>
      </c>
      <c r="H13" s="26">
        <v>1</v>
      </c>
      <c r="I13" s="30" t="s">
        <v>27</v>
      </c>
      <c r="J13" s="31">
        <v>28</v>
      </c>
      <c r="K13" s="29">
        <v>12899600</v>
      </c>
      <c r="L13" s="2">
        <v>26.03</v>
      </c>
    </row>
    <row r="14" spans="1:12" ht="12.75" customHeight="1">
      <c r="A14" s="55">
        <v>6</v>
      </c>
      <c r="B14" s="57" t="s">
        <v>220</v>
      </c>
      <c r="C14" s="59" t="s">
        <v>213</v>
      </c>
      <c r="D14" s="59">
        <v>2</v>
      </c>
      <c r="E14" s="25">
        <v>9420000</v>
      </c>
      <c r="F14" s="53">
        <f t="shared" si="0"/>
        <v>11209800</v>
      </c>
      <c r="G14" s="55" t="s">
        <v>213</v>
      </c>
      <c r="H14" s="26">
        <v>1</v>
      </c>
      <c r="I14" s="30" t="s">
        <v>221</v>
      </c>
      <c r="J14" s="31">
        <v>35</v>
      </c>
      <c r="K14" s="29">
        <v>11209800</v>
      </c>
      <c r="L14" s="2">
        <v>26.03</v>
      </c>
    </row>
    <row r="15" spans="1:12" ht="12.75">
      <c r="A15" s="56"/>
      <c r="B15" s="58"/>
      <c r="C15" s="60"/>
      <c r="D15" s="60"/>
      <c r="E15" s="25"/>
      <c r="F15" s="54"/>
      <c r="G15" s="56"/>
      <c r="H15" s="26">
        <v>1</v>
      </c>
      <c r="I15" s="30" t="s">
        <v>32</v>
      </c>
      <c r="J15" s="31">
        <v>33</v>
      </c>
      <c r="K15" s="29">
        <v>11209800</v>
      </c>
      <c r="L15" s="2">
        <v>26.03</v>
      </c>
    </row>
    <row r="16" spans="1:12" ht="13.5" customHeight="1">
      <c r="A16" s="55">
        <v>7</v>
      </c>
      <c r="B16" s="57" t="s">
        <v>222</v>
      </c>
      <c r="C16" s="59" t="s">
        <v>213</v>
      </c>
      <c r="D16" s="59">
        <v>4</v>
      </c>
      <c r="E16" s="25">
        <v>2540000</v>
      </c>
      <c r="F16" s="53">
        <f t="shared" si="0"/>
        <v>3022600</v>
      </c>
      <c r="G16" s="26" t="s">
        <v>213</v>
      </c>
      <c r="H16" s="26">
        <v>2</v>
      </c>
      <c r="I16" s="30" t="s">
        <v>62</v>
      </c>
      <c r="J16" s="31">
        <v>1</v>
      </c>
      <c r="K16" s="29">
        <v>6045200</v>
      </c>
      <c r="L16" s="2">
        <v>26.03</v>
      </c>
    </row>
    <row r="17" spans="1:12" ht="12.75">
      <c r="A17" s="63"/>
      <c r="B17" s="64"/>
      <c r="C17" s="65"/>
      <c r="D17" s="65"/>
      <c r="E17" s="25"/>
      <c r="F17" s="66"/>
      <c r="G17" s="26" t="s">
        <v>213</v>
      </c>
      <c r="H17" s="26">
        <v>1</v>
      </c>
      <c r="I17" s="30" t="s">
        <v>223</v>
      </c>
      <c r="J17" s="31">
        <v>3</v>
      </c>
      <c r="K17" s="29">
        <v>3022600</v>
      </c>
      <c r="L17" s="2">
        <v>26.03</v>
      </c>
    </row>
    <row r="18" spans="1:12" ht="12.75">
      <c r="A18" s="56"/>
      <c r="B18" s="58"/>
      <c r="C18" s="60"/>
      <c r="D18" s="60"/>
      <c r="E18" s="25"/>
      <c r="F18" s="54"/>
      <c r="G18" s="26" t="s">
        <v>213</v>
      </c>
      <c r="H18" s="26">
        <v>1</v>
      </c>
      <c r="I18" s="30" t="s">
        <v>50</v>
      </c>
      <c r="J18" s="31">
        <v>51</v>
      </c>
      <c r="K18" s="29">
        <v>3022600</v>
      </c>
      <c r="L18" s="2">
        <v>26.03</v>
      </c>
    </row>
    <row r="19" spans="1:12" ht="25.5">
      <c r="A19" s="26">
        <v>8</v>
      </c>
      <c r="B19" s="30" t="s">
        <v>224</v>
      </c>
      <c r="C19" s="31" t="s">
        <v>213</v>
      </c>
      <c r="D19" s="31">
        <v>1</v>
      </c>
      <c r="E19" s="25">
        <v>3220000</v>
      </c>
      <c r="F19" s="32">
        <f t="shared" si="0"/>
        <v>3831800</v>
      </c>
      <c r="G19" s="26" t="s">
        <v>213</v>
      </c>
      <c r="H19" s="26">
        <v>1</v>
      </c>
      <c r="I19" s="30" t="s">
        <v>24</v>
      </c>
      <c r="J19" s="31">
        <v>25</v>
      </c>
      <c r="K19" s="29">
        <v>3831800</v>
      </c>
      <c r="L19" s="2">
        <v>26.03</v>
      </c>
    </row>
    <row r="20" spans="1:12" ht="25.5">
      <c r="A20" s="26">
        <v>9</v>
      </c>
      <c r="B20" s="30" t="s">
        <v>225</v>
      </c>
      <c r="C20" s="31" t="s">
        <v>213</v>
      </c>
      <c r="D20" s="31">
        <v>1</v>
      </c>
      <c r="E20" s="25">
        <v>7820000</v>
      </c>
      <c r="F20" s="32">
        <f t="shared" si="0"/>
        <v>9305800</v>
      </c>
      <c r="G20" s="26" t="s">
        <v>213</v>
      </c>
      <c r="H20" s="26">
        <v>1</v>
      </c>
      <c r="I20" s="30" t="s">
        <v>24</v>
      </c>
      <c r="J20" s="31">
        <v>25</v>
      </c>
      <c r="K20" s="29">
        <v>9305800</v>
      </c>
      <c r="L20" s="2">
        <v>26.03</v>
      </c>
    </row>
    <row r="21" spans="1:12" ht="25.5">
      <c r="A21" s="26">
        <v>10</v>
      </c>
      <c r="B21" s="30" t="s">
        <v>226</v>
      </c>
      <c r="C21" s="31" t="s">
        <v>213</v>
      </c>
      <c r="D21" s="31">
        <v>1</v>
      </c>
      <c r="E21" s="25">
        <v>9690000</v>
      </c>
      <c r="F21" s="32">
        <f t="shared" si="0"/>
        <v>11531100</v>
      </c>
      <c r="G21" s="26" t="s">
        <v>213</v>
      </c>
      <c r="H21" s="26">
        <v>1</v>
      </c>
      <c r="I21" s="30" t="s">
        <v>22</v>
      </c>
      <c r="J21" s="31">
        <v>23</v>
      </c>
      <c r="K21" s="29">
        <v>11531100</v>
      </c>
      <c r="L21" s="2">
        <v>26.03</v>
      </c>
    </row>
    <row r="22" spans="1:12" ht="25.5">
      <c r="A22" s="26">
        <v>11</v>
      </c>
      <c r="B22" s="30" t="s">
        <v>227</v>
      </c>
      <c r="C22" s="31" t="s">
        <v>213</v>
      </c>
      <c r="D22" s="31">
        <v>1</v>
      </c>
      <c r="E22" s="25">
        <v>3930000</v>
      </c>
      <c r="F22" s="32">
        <f t="shared" si="0"/>
        <v>4676700</v>
      </c>
      <c r="G22" s="26" t="s">
        <v>213</v>
      </c>
      <c r="H22" s="26">
        <v>1</v>
      </c>
      <c r="I22" s="30" t="s">
        <v>228</v>
      </c>
      <c r="J22" s="31">
        <v>27</v>
      </c>
      <c r="K22" s="29">
        <v>4676700</v>
      </c>
      <c r="L22" s="2">
        <v>26.03</v>
      </c>
    </row>
    <row r="23" spans="1:12" ht="25.5">
      <c r="A23" s="26">
        <v>12</v>
      </c>
      <c r="B23" s="30" t="s">
        <v>227</v>
      </c>
      <c r="C23" s="31" t="s">
        <v>213</v>
      </c>
      <c r="D23" s="31">
        <v>1</v>
      </c>
      <c r="E23" s="25"/>
      <c r="F23" s="32">
        <v>4676700</v>
      </c>
      <c r="G23" s="26" t="s">
        <v>213</v>
      </c>
      <c r="H23" s="26">
        <v>1</v>
      </c>
      <c r="I23" s="30" t="s">
        <v>229</v>
      </c>
      <c r="J23" s="31">
        <v>2</v>
      </c>
      <c r="K23" s="29">
        <v>4676700</v>
      </c>
      <c r="L23" s="2">
        <v>26.03</v>
      </c>
    </row>
    <row r="24" spans="1:12" ht="25.5">
      <c r="A24" s="26">
        <v>13</v>
      </c>
      <c r="B24" s="30" t="s">
        <v>230</v>
      </c>
      <c r="C24" s="31" t="s">
        <v>213</v>
      </c>
      <c r="D24" s="31">
        <v>1</v>
      </c>
      <c r="E24" s="25">
        <v>3010000</v>
      </c>
      <c r="F24" s="32">
        <f t="shared" si="0"/>
        <v>3581900</v>
      </c>
      <c r="G24" s="26" t="s">
        <v>213</v>
      </c>
      <c r="H24" s="26">
        <v>1</v>
      </c>
      <c r="I24" s="30" t="s">
        <v>49</v>
      </c>
      <c r="J24" s="31">
        <v>50</v>
      </c>
      <c r="K24" s="29">
        <v>3581900</v>
      </c>
      <c r="L24" s="2">
        <v>26.03</v>
      </c>
    </row>
    <row r="25" spans="1:12" ht="15" customHeight="1">
      <c r="A25" s="55">
        <v>14</v>
      </c>
      <c r="B25" s="59" t="s">
        <v>231</v>
      </c>
      <c r="C25" s="59" t="s">
        <v>213</v>
      </c>
      <c r="D25" s="59">
        <v>2</v>
      </c>
      <c r="E25" s="25">
        <v>4340000</v>
      </c>
      <c r="F25" s="61">
        <f t="shared" si="0"/>
        <v>5164600</v>
      </c>
      <c r="G25" s="26" t="s">
        <v>213</v>
      </c>
      <c r="H25" s="26">
        <v>1</v>
      </c>
      <c r="I25" s="30" t="s">
        <v>25</v>
      </c>
      <c r="J25" s="31">
        <v>26</v>
      </c>
      <c r="K25" s="29">
        <v>5164600</v>
      </c>
      <c r="L25" s="2">
        <v>26.03</v>
      </c>
    </row>
    <row r="26" spans="1:12" ht="15" customHeight="1">
      <c r="A26" s="56"/>
      <c r="B26" s="60"/>
      <c r="C26" s="60"/>
      <c r="D26" s="60"/>
      <c r="E26" s="25"/>
      <c r="F26" s="62"/>
      <c r="G26" s="26" t="s">
        <v>213</v>
      </c>
      <c r="H26" s="26">
        <v>1</v>
      </c>
      <c r="I26" s="30" t="s">
        <v>232</v>
      </c>
      <c r="J26" s="31">
        <v>43</v>
      </c>
      <c r="K26" s="29">
        <v>5164600</v>
      </c>
      <c r="L26" s="2">
        <v>26.03</v>
      </c>
    </row>
    <row r="27" spans="1:12" ht="12.75">
      <c r="A27" s="26">
        <v>15</v>
      </c>
      <c r="B27" s="30" t="s">
        <v>233</v>
      </c>
      <c r="C27" s="31" t="s">
        <v>213</v>
      </c>
      <c r="D27" s="31">
        <v>1</v>
      </c>
      <c r="E27" s="25">
        <v>7460000</v>
      </c>
      <c r="F27" s="32">
        <f t="shared" si="0"/>
        <v>8877400</v>
      </c>
      <c r="G27" s="26" t="s">
        <v>213</v>
      </c>
      <c r="H27" s="26">
        <v>1</v>
      </c>
      <c r="I27" s="30" t="s">
        <v>56</v>
      </c>
      <c r="J27" s="31" t="s">
        <v>234</v>
      </c>
      <c r="K27" s="29">
        <v>8877400</v>
      </c>
      <c r="L27" s="2">
        <v>26.03</v>
      </c>
    </row>
    <row r="28" spans="1:12" ht="13.5" customHeight="1">
      <c r="A28" s="55">
        <v>16</v>
      </c>
      <c r="B28" s="57" t="s">
        <v>235</v>
      </c>
      <c r="C28" s="59" t="s">
        <v>213</v>
      </c>
      <c r="D28" s="59">
        <v>3</v>
      </c>
      <c r="E28" s="25">
        <v>2980000</v>
      </c>
      <c r="F28" s="53">
        <f t="shared" si="0"/>
        <v>3546200</v>
      </c>
      <c r="G28" s="26" t="s">
        <v>213</v>
      </c>
      <c r="H28" s="26">
        <v>1</v>
      </c>
      <c r="I28" s="30" t="s">
        <v>15</v>
      </c>
      <c r="J28" s="31">
        <v>16</v>
      </c>
      <c r="K28" s="29">
        <v>3546200</v>
      </c>
      <c r="L28" s="2">
        <v>72</v>
      </c>
    </row>
    <row r="29" spans="1:12" ht="12.75">
      <c r="A29" s="63"/>
      <c r="B29" s="64"/>
      <c r="C29" s="65"/>
      <c r="D29" s="65"/>
      <c r="E29" s="25"/>
      <c r="F29" s="66"/>
      <c r="G29" s="26" t="s">
        <v>213</v>
      </c>
      <c r="H29" s="26">
        <v>1</v>
      </c>
      <c r="I29" s="30" t="s">
        <v>223</v>
      </c>
      <c r="J29" s="31">
        <v>3</v>
      </c>
      <c r="K29" s="29">
        <v>3546200</v>
      </c>
      <c r="L29" s="2">
        <v>24.07</v>
      </c>
    </row>
    <row r="30" spans="1:12" ht="12.75">
      <c r="A30" s="56"/>
      <c r="B30" s="58"/>
      <c r="C30" s="60"/>
      <c r="D30" s="60"/>
      <c r="E30" s="25"/>
      <c r="F30" s="54"/>
      <c r="G30" s="26" t="s">
        <v>213</v>
      </c>
      <c r="H30" s="26">
        <v>1</v>
      </c>
      <c r="I30" s="30" t="s">
        <v>236</v>
      </c>
      <c r="J30" s="31">
        <v>4</v>
      </c>
      <c r="K30" s="29">
        <v>3546200</v>
      </c>
      <c r="L30" s="2">
        <v>72</v>
      </c>
    </row>
    <row r="31" spans="1:12" ht="13.5" customHeight="1">
      <c r="A31" s="55">
        <v>17</v>
      </c>
      <c r="B31" s="57" t="s">
        <v>237</v>
      </c>
      <c r="C31" s="59" t="s">
        <v>213</v>
      </c>
      <c r="D31" s="59">
        <v>3</v>
      </c>
      <c r="E31" s="25">
        <v>1530000</v>
      </c>
      <c r="F31" s="53">
        <f t="shared" si="0"/>
        <v>1820700</v>
      </c>
      <c r="G31" s="26" t="s">
        <v>213</v>
      </c>
      <c r="H31" s="26">
        <v>2</v>
      </c>
      <c r="I31" s="30" t="s">
        <v>24</v>
      </c>
      <c r="J31" s="31">
        <v>25</v>
      </c>
      <c r="K31" s="29">
        <v>3641400</v>
      </c>
      <c r="L31" s="2">
        <v>24.07</v>
      </c>
    </row>
    <row r="32" spans="1:12" ht="12.75">
      <c r="A32" s="56"/>
      <c r="B32" s="58"/>
      <c r="C32" s="60"/>
      <c r="D32" s="60"/>
      <c r="E32" s="25"/>
      <c r="F32" s="54"/>
      <c r="G32" s="26" t="s">
        <v>213</v>
      </c>
      <c r="H32" s="26">
        <v>1</v>
      </c>
      <c r="I32" s="30" t="s">
        <v>236</v>
      </c>
      <c r="J32" s="31">
        <v>4</v>
      </c>
      <c r="K32" s="29">
        <v>1820700</v>
      </c>
      <c r="L32" s="2">
        <v>24.07</v>
      </c>
    </row>
    <row r="33" spans="1:12" ht="25.5">
      <c r="A33" s="26">
        <v>18</v>
      </c>
      <c r="B33" s="30" t="s">
        <v>238</v>
      </c>
      <c r="C33" s="31"/>
      <c r="D33" s="31">
        <v>2</v>
      </c>
      <c r="E33" s="25">
        <v>750000</v>
      </c>
      <c r="F33" s="32">
        <f t="shared" si="0"/>
        <v>892500</v>
      </c>
      <c r="G33" s="26" t="s">
        <v>213</v>
      </c>
      <c r="H33" s="26">
        <v>2</v>
      </c>
      <c r="I33" s="30" t="s">
        <v>24</v>
      </c>
      <c r="J33" s="31">
        <v>25</v>
      </c>
      <c r="K33" s="29">
        <v>1785000</v>
      </c>
      <c r="L33" s="2">
        <v>24.07</v>
      </c>
    </row>
    <row r="34" spans="2:11" ht="12.75">
      <c r="B34" s="33" t="s">
        <v>61</v>
      </c>
      <c r="K34" s="34">
        <f>SUM(K5:K33)</f>
        <v>314362300</v>
      </c>
    </row>
    <row r="36" spans="2:6" ht="12.75">
      <c r="B36" t="s">
        <v>239</v>
      </c>
      <c r="F36" s="21">
        <v>186449200</v>
      </c>
    </row>
    <row r="37" spans="2:6" ht="12.75">
      <c r="B37" t="s">
        <v>240</v>
      </c>
      <c r="F37" s="21">
        <v>117119800</v>
      </c>
    </row>
    <row r="38" spans="2:6" ht="12.75">
      <c r="B38" t="s">
        <v>241</v>
      </c>
      <c r="F38" s="21">
        <v>10793300</v>
      </c>
    </row>
    <row r="39" spans="2:6" ht="12.75">
      <c r="B39" t="s">
        <v>197</v>
      </c>
      <c r="F39" s="21">
        <f>SUM(F36:F38)</f>
        <v>314362300</v>
      </c>
    </row>
  </sheetData>
  <mergeCells count="52">
    <mergeCell ref="A1:K1"/>
    <mergeCell ref="B2:J2"/>
    <mergeCell ref="A5:A6"/>
    <mergeCell ref="B5:B6"/>
    <mergeCell ref="C5:C6"/>
    <mergeCell ref="D5:D6"/>
    <mergeCell ref="F5:F6"/>
    <mergeCell ref="A7:A8"/>
    <mergeCell ref="B7:B8"/>
    <mergeCell ref="C7:C8"/>
    <mergeCell ref="D7:D8"/>
    <mergeCell ref="F7:F8"/>
    <mergeCell ref="G7:G8"/>
    <mergeCell ref="H7:H8"/>
    <mergeCell ref="A9:A10"/>
    <mergeCell ref="B9:B10"/>
    <mergeCell ref="C9:C10"/>
    <mergeCell ref="D9:D10"/>
    <mergeCell ref="F9:F10"/>
    <mergeCell ref="G9:G10"/>
    <mergeCell ref="H9:H10"/>
    <mergeCell ref="F12:F13"/>
    <mergeCell ref="A14:A15"/>
    <mergeCell ref="B14:B15"/>
    <mergeCell ref="C14:C15"/>
    <mergeCell ref="D14:D15"/>
    <mergeCell ref="F14:F15"/>
    <mergeCell ref="A12:A13"/>
    <mergeCell ref="B12:B13"/>
    <mergeCell ref="C12:C13"/>
    <mergeCell ref="D12:D13"/>
    <mergeCell ref="G14:G15"/>
    <mergeCell ref="A16:A18"/>
    <mergeCell ref="B16:B18"/>
    <mergeCell ref="C16:C18"/>
    <mergeCell ref="D16:D18"/>
    <mergeCell ref="F16:F18"/>
    <mergeCell ref="F25:F26"/>
    <mergeCell ref="A28:A30"/>
    <mergeCell ref="B28:B30"/>
    <mergeCell ref="C28:C30"/>
    <mergeCell ref="D28:D30"/>
    <mergeCell ref="F28:F30"/>
    <mergeCell ref="A25:A26"/>
    <mergeCell ref="B25:B26"/>
    <mergeCell ref="C25:C26"/>
    <mergeCell ref="D25:D26"/>
    <mergeCell ref="F31:F32"/>
    <mergeCell ref="A31:A32"/>
    <mergeCell ref="B31:B32"/>
    <mergeCell ref="C31:C32"/>
    <mergeCell ref="D31:D32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2"/>
    </sheetView>
  </sheetViews>
  <sheetFormatPr defaultColWidth="9.140625" defaultRowHeight="12.75"/>
  <cols>
    <col min="1" max="1" width="22.7109375" style="0" bestFit="1" customWidth="1"/>
    <col min="2" max="2" width="12.57421875" style="0" bestFit="1" customWidth="1"/>
    <col min="3" max="3" width="9.281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124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15000000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182</v>
      </c>
      <c r="B6">
        <v>7485124</v>
      </c>
      <c r="C6" s="13">
        <v>38328</v>
      </c>
      <c r="D6" s="6">
        <v>15000000</v>
      </c>
      <c r="F6" t="s">
        <v>245</v>
      </c>
    </row>
    <row r="7" ht="12.75">
      <c r="E7" s="42">
        <v>0</v>
      </c>
    </row>
    <row r="11" spans="1:4" ht="13.5" thickBot="1">
      <c r="A11" t="s">
        <v>91</v>
      </c>
      <c r="D11" s="6">
        <v>10000000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F16"/>
    </sheetView>
  </sheetViews>
  <sheetFormatPr defaultColWidth="9.140625" defaultRowHeight="12.75"/>
  <cols>
    <col min="1" max="1" width="22.7109375" style="0" bestFit="1" customWidth="1"/>
    <col min="2" max="2" width="12.57421875" style="0" bestFit="1" customWidth="1"/>
    <col min="3" max="3" width="15.00390625" style="0" customWidth="1"/>
    <col min="4" max="4" width="12.57421875" style="6" customWidth="1"/>
    <col min="6" max="6" width="13.421875" style="0" bestFit="1" customWidth="1"/>
  </cols>
  <sheetData>
    <row r="1" ht="12.75">
      <c r="A1" t="s">
        <v>125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1" spans="1:4" ht="13.5" thickBot="1">
      <c r="A11" t="s">
        <v>91</v>
      </c>
      <c r="D11" s="6">
        <v>18000000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149</v>
      </c>
      <c r="B13" s="15">
        <v>8743012</v>
      </c>
      <c r="C13" s="13">
        <v>38197</v>
      </c>
      <c r="D13" s="6">
        <v>10900007</v>
      </c>
      <c r="F13" t="s">
        <v>273</v>
      </c>
    </row>
    <row r="14" spans="1:6" ht="12.75">
      <c r="A14" t="s">
        <v>150</v>
      </c>
      <c r="B14">
        <v>4788871</v>
      </c>
      <c r="C14" s="13">
        <v>38197</v>
      </c>
      <c r="D14" s="6">
        <v>443275</v>
      </c>
      <c r="E14">
        <v>20.25</v>
      </c>
      <c r="F14" t="s">
        <v>274</v>
      </c>
    </row>
    <row r="15" spans="1:4" ht="12.75">
      <c r="A15" t="s">
        <v>197</v>
      </c>
      <c r="D15" s="6">
        <f>SUM(D13:D14)</f>
        <v>11343282</v>
      </c>
    </row>
    <row r="16" spans="1:5" ht="12.75">
      <c r="A16" t="s">
        <v>198</v>
      </c>
      <c r="E16" s="41">
        <f>D11-D15</f>
        <v>6656718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F17"/>
    </sheetView>
  </sheetViews>
  <sheetFormatPr defaultColWidth="9.140625" defaultRowHeight="12.75"/>
  <cols>
    <col min="1" max="1" width="22.710937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37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15000000</v>
      </c>
      <c r="E3" s="10"/>
      <c r="F3" s="10"/>
    </row>
    <row r="4" ht="13.5" thickBot="1"/>
    <row r="5" spans="1:4" ht="13.5" thickBot="1">
      <c r="A5" s="8" t="s">
        <v>87</v>
      </c>
      <c r="B5" s="8" t="s">
        <v>247</v>
      </c>
      <c r="C5" s="8" t="s">
        <v>89</v>
      </c>
      <c r="D5" s="12" t="s">
        <v>90</v>
      </c>
    </row>
    <row r="6" spans="1:4" ht="12.75">
      <c r="A6" s="17" t="s">
        <v>259</v>
      </c>
      <c r="D6" s="6">
        <v>15000000</v>
      </c>
    </row>
    <row r="11" spans="1:4" ht="13.5" thickBot="1">
      <c r="A11" t="s">
        <v>91</v>
      </c>
      <c r="D11" s="6">
        <v>15000000</v>
      </c>
    </row>
    <row r="12" spans="1:4" ht="13.5" thickBot="1">
      <c r="A12" s="8" t="s">
        <v>87</v>
      </c>
      <c r="B12" s="8" t="s">
        <v>247</v>
      </c>
      <c r="C12" s="8" t="s">
        <v>89</v>
      </c>
      <c r="D12" s="12" t="s">
        <v>90</v>
      </c>
    </row>
    <row r="13" spans="1:6" ht="12.75">
      <c r="A13" t="s">
        <v>325</v>
      </c>
      <c r="D13" s="6">
        <v>7495810</v>
      </c>
      <c r="E13">
        <v>26.03</v>
      </c>
      <c r="F13" t="s">
        <v>320</v>
      </c>
    </row>
    <row r="14" spans="1:6" ht="12.75">
      <c r="A14" t="s">
        <v>187</v>
      </c>
      <c r="B14">
        <v>8444783</v>
      </c>
      <c r="C14" s="43">
        <v>38268</v>
      </c>
      <c r="D14" s="6">
        <v>3108215</v>
      </c>
      <c r="E14">
        <v>26.03</v>
      </c>
      <c r="F14" t="s">
        <v>245</v>
      </c>
    </row>
    <row r="15" spans="1:6" ht="12.75">
      <c r="A15" t="s">
        <v>362</v>
      </c>
      <c r="B15">
        <v>1026949</v>
      </c>
      <c r="C15" s="43">
        <v>38308</v>
      </c>
      <c r="D15" s="6">
        <v>4391421</v>
      </c>
      <c r="E15">
        <v>26.03</v>
      </c>
      <c r="F15" t="s">
        <v>363</v>
      </c>
    </row>
    <row r="16" spans="1:4" ht="12.75">
      <c r="A16" t="s">
        <v>197</v>
      </c>
      <c r="D16" s="44">
        <f>SUM(D13:D15)</f>
        <v>14995446</v>
      </c>
    </row>
    <row r="17" ht="12.75">
      <c r="E17" s="41">
        <f>D11-D16</f>
        <v>4554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D12"/>
    </sheetView>
  </sheetViews>
  <sheetFormatPr defaultColWidth="9.140625" defaultRowHeight="12.75"/>
  <cols>
    <col min="1" max="1" width="22.710937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126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1" spans="1:4" ht="13.5" thickBot="1">
      <c r="A11" t="s">
        <v>91</v>
      </c>
      <c r="D11" s="6">
        <v>15000000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5"/>
    </sheetView>
  </sheetViews>
  <sheetFormatPr defaultColWidth="9.140625" defaultRowHeight="12.75"/>
  <cols>
    <col min="1" max="1" width="22.710937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127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9" spans="1:4" ht="13.5" thickBot="1">
      <c r="A9" t="s">
        <v>91</v>
      </c>
      <c r="D9" s="6">
        <v>15000000</v>
      </c>
    </row>
    <row r="10" spans="1:4" ht="13.5" thickBot="1">
      <c r="A10" s="8" t="s">
        <v>87</v>
      </c>
      <c r="B10" s="8" t="s">
        <v>88</v>
      </c>
      <c r="C10" s="8" t="s">
        <v>89</v>
      </c>
      <c r="D10" s="12" t="s">
        <v>90</v>
      </c>
    </row>
    <row r="11" spans="1:6" ht="12.75">
      <c r="A11" t="s">
        <v>190</v>
      </c>
      <c r="D11" s="6">
        <v>8992402</v>
      </c>
      <c r="E11">
        <v>26.03</v>
      </c>
      <c r="F11" t="s">
        <v>246</v>
      </c>
    </row>
    <row r="12" spans="1:6" ht="12.75">
      <c r="A12" t="s">
        <v>309</v>
      </c>
      <c r="B12">
        <v>7418909</v>
      </c>
      <c r="C12" s="13">
        <v>38253</v>
      </c>
      <c r="D12" s="6">
        <v>4700500</v>
      </c>
      <c r="E12">
        <v>26.03</v>
      </c>
      <c r="F12" t="s">
        <v>328</v>
      </c>
    </row>
    <row r="13" spans="1:5" ht="12.75">
      <c r="A13" t="s">
        <v>197</v>
      </c>
      <c r="D13" s="6">
        <f>SUM(D11:D12)</f>
        <v>13692902</v>
      </c>
      <c r="E13" s="6"/>
    </row>
    <row r="14" spans="1:5" ht="12.75">
      <c r="A14" t="s">
        <v>198</v>
      </c>
      <c r="E14" s="6">
        <f>D9-D13</f>
        <v>1307098</v>
      </c>
    </row>
    <row r="15" spans="1:6" ht="12.75">
      <c r="A15" t="s">
        <v>364</v>
      </c>
      <c r="B15">
        <v>1026951</v>
      </c>
      <c r="C15" s="13">
        <v>38308</v>
      </c>
      <c r="D15" s="6">
        <v>6391957</v>
      </c>
      <c r="E15">
        <v>26.03</v>
      </c>
      <c r="F15" t="s">
        <v>363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F21"/>
    </sheetView>
  </sheetViews>
  <sheetFormatPr defaultColWidth="9.140625" defaultRowHeight="12.75"/>
  <cols>
    <col min="1" max="1" width="22.710937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128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15000000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187</v>
      </c>
      <c r="B6">
        <v>851136</v>
      </c>
      <c r="C6" s="13">
        <v>38253</v>
      </c>
      <c r="D6" s="6">
        <v>15000000</v>
      </c>
      <c r="E6">
        <v>72</v>
      </c>
      <c r="F6" t="s">
        <v>243</v>
      </c>
    </row>
    <row r="7" spans="2:5" ht="12.75">
      <c r="B7" t="s">
        <v>296</v>
      </c>
      <c r="D7" s="6">
        <v>815100</v>
      </c>
      <c r="E7">
        <v>72</v>
      </c>
    </row>
    <row r="9" spans="1:4" ht="13.5" thickBot="1">
      <c r="A9" t="s">
        <v>91</v>
      </c>
      <c r="D9" s="6">
        <v>15000000</v>
      </c>
    </row>
    <row r="10" spans="1:4" ht="13.5" thickBot="1">
      <c r="A10" s="8" t="s">
        <v>87</v>
      </c>
      <c r="B10" s="8" t="s">
        <v>88</v>
      </c>
      <c r="C10" s="8" t="s">
        <v>89</v>
      </c>
      <c r="D10" s="12" t="s">
        <v>90</v>
      </c>
    </row>
    <row r="11" spans="1:6" ht="12.75">
      <c r="A11" t="s">
        <v>151</v>
      </c>
      <c r="B11">
        <v>9387907</v>
      </c>
      <c r="C11" s="13">
        <v>38195</v>
      </c>
      <c r="D11" s="6">
        <v>2018442</v>
      </c>
      <c r="F11" t="s">
        <v>275</v>
      </c>
    </row>
    <row r="12" spans="1:6" ht="12.75">
      <c r="A12" t="s">
        <v>151</v>
      </c>
      <c r="B12">
        <v>4197544</v>
      </c>
      <c r="C12" s="13">
        <v>38196</v>
      </c>
      <c r="D12" s="6">
        <v>2165798</v>
      </c>
      <c r="F12" t="s">
        <v>276</v>
      </c>
    </row>
    <row r="13" spans="1:6" ht="12.75">
      <c r="A13" t="s">
        <v>150</v>
      </c>
      <c r="B13">
        <v>8360518</v>
      </c>
      <c r="C13" s="13">
        <v>38195</v>
      </c>
      <c r="D13" s="6">
        <v>4490525</v>
      </c>
      <c r="F13" t="s">
        <v>277</v>
      </c>
    </row>
    <row r="14" spans="1:6" ht="12.75">
      <c r="A14" t="s">
        <v>152</v>
      </c>
      <c r="B14">
        <v>9662784</v>
      </c>
      <c r="C14" s="13">
        <v>38196</v>
      </c>
      <c r="D14" s="6">
        <v>862750</v>
      </c>
      <c r="E14">
        <v>20.25</v>
      </c>
      <c r="F14" t="s">
        <v>272</v>
      </c>
    </row>
    <row r="15" spans="1:6" ht="12.75">
      <c r="A15" t="s">
        <v>152</v>
      </c>
      <c r="B15">
        <v>9662784</v>
      </c>
      <c r="C15" s="13">
        <v>38196</v>
      </c>
      <c r="D15" s="6">
        <v>3202052</v>
      </c>
      <c r="E15" s="18" t="s">
        <v>178</v>
      </c>
      <c r="F15" t="s">
        <v>272</v>
      </c>
    </row>
    <row r="16" spans="1:6" ht="12.75">
      <c r="A16" t="s">
        <v>151</v>
      </c>
      <c r="B16">
        <v>7004401</v>
      </c>
      <c r="C16" s="13">
        <v>38204</v>
      </c>
      <c r="D16" s="6">
        <v>1942077</v>
      </c>
      <c r="E16" s="18"/>
      <c r="F16" t="s">
        <v>283</v>
      </c>
    </row>
    <row r="17" spans="1:6" ht="12.75">
      <c r="A17" t="s">
        <v>332</v>
      </c>
      <c r="B17">
        <v>6377705</v>
      </c>
      <c r="C17" s="13">
        <v>38267</v>
      </c>
      <c r="D17" s="6">
        <v>1814750</v>
      </c>
      <c r="E17" s="18">
        <v>25</v>
      </c>
      <c r="F17" t="s">
        <v>274</v>
      </c>
    </row>
    <row r="18" spans="1:6" ht="12.75">
      <c r="A18" t="s">
        <v>332</v>
      </c>
      <c r="B18">
        <v>2099574</v>
      </c>
      <c r="C18" s="13">
        <v>38271</v>
      </c>
      <c r="D18" s="6">
        <v>1094800</v>
      </c>
      <c r="E18" s="18">
        <v>25</v>
      </c>
      <c r="F18" t="s">
        <v>262</v>
      </c>
    </row>
    <row r="19" spans="1:4" ht="12.75">
      <c r="A19" t="s">
        <v>197</v>
      </c>
      <c r="D19" s="6">
        <f>SUM(D11:D18)</f>
        <v>17591194</v>
      </c>
    </row>
    <row r="20" spans="1:5" ht="12.75">
      <c r="A20" t="s">
        <v>198</v>
      </c>
      <c r="E20" s="41">
        <f>D9-D19</f>
        <v>-2591194</v>
      </c>
    </row>
    <row r="21" spans="1:6" ht="12.75">
      <c r="A21" t="s">
        <v>371</v>
      </c>
      <c r="B21">
        <v>8750215</v>
      </c>
      <c r="C21" s="13">
        <v>38323</v>
      </c>
      <c r="D21" s="6">
        <v>537880</v>
      </c>
      <c r="E21">
        <v>20.25</v>
      </c>
      <c r="F21" t="s">
        <v>278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F17"/>
    </sheetView>
  </sheetViews>
  <sheetFormatPr defaultColWidth="9.140625" defaultRowHeight="12.75"/>
  <cols>
    <col min="1" max="1" width="22.710937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5" max="5" width="8.140625" style="0" bestFit="1" customWidth="1"/>
    <col min="6" max="6" width="14.7109375" style="0" bestFit="1" customWidth="1"/>
  </cols>
  <sheetData>
    <row r="1" ht="12.75">
      <c r="A1" t="s">
        <v>129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15000000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185</v>
      </c>
      <c r="B6">
        <v>849519</v>
      </c>
      <c r="C6" s="13">
        <v>38205</v>
      </c>
      <c r="D6" s="6">
        <v>21788900</v>
      </c>
      <c r="E6">
        <v>72</v>
      </c>
      <c r="F6" t="s">
        <v>243</v>
      </c>
    </row>
    <row r="7" spans="1:4" ht="12.75">
      <c r="A7" s="17" t="s">
        <v>261</v>
      </c>
      <c r="B7">
        <v>849519</v>
      </c>
      <c r="C7" s="13">
        <v>38205</v>
      </c>
      <c r="D7" s="6">
        <v>6788900</v>
      </c>
    </row>
    <row r="11" spans="1:4" ht="13.5" thickBot="1">
      <c r="A11" t="s">
        <v>91</v>
      </c>
      <c r="D11" s="6">
        <v>5000000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179</v>
      </c>
      <c r="B13">
        <v>9662784</v>
      </c>
      <c r="C13" s="13">
        <v>38196</v>
      </c>
      <c r="D13" s="6">
        <v>749700</v>
      </c>
      <c r="E13">
        <v>20.25</v>
      </c>
      <c r="F13" t="s">
        <v>272</v>
      </c>
    </row>
    <row r="14" spans="1:6" ht="12.75">
      <c r="A14" t="s">
        <v>179</v>
      </c>
      <c r="B14">
        <v>9662784</v>
      </c>
      <c r="C14" s="13">
        <v>38196</v>
      </c>
      <c r="D14" s="6">
        <v>1356600</v>
      </c>
      <c r="E14" s="18" t="s">
        <v>177</v>
      </c>
      <c r="F14" t="s">
        <v>272</v>
      </c>
    </row>
    <row r="15" spans="1:6" ht="12.75">
      <c r="A15" t="s">
        <v>151</v>
      </c>
      <c r="B15">
        <v>7004401</v>
      </c>
      <c r="C15" s="13">
        <v>38204</v>
      </c>
      <c r="D15" s="6">
        <v>1942078</v>
      </c>
      <c r="E15">
        <v>20.25</v>
      </c>
      <c r="F15" t="s">
        <v>283</v>
      </c>
    </row>
    <row r="16" spans="1:4" ht="12.75">
      <c r="A16" t="s">
        <v>197</v>
      </c>
      <c r="D16" s="6">
        <f>SUM(D13:D15)</f>
        <v>4048378</v>
      </c>
    </row>
    <row r="17" spans="1:5" ht="12.75">
      <c r="A17" t="s">
        <v>198</v>
      </c>
      <c r="E17" s="41">
        <f>D11-D16</f>
        <v>951622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D12"/>
    </sheetView>
  </sheetViews>
  <sheetFormatPr defaultColWidth="9.140625" defaultRowHeight="12.75"/>
  <cols>
    <col min="1" max="1" width="22.7109375" style="0" bestFit="1" customWidth="1"/>
    <col min="2" max="2" width="15.00390625" style="0" customWidth="1"/>
    <col min="3" max="3" width="7.14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130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13500000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1" spans="1:4" ht="13.5" thickBot="1">
      <c r="A11" t="s">
        <v>91</v>
      </c>
      <c r="D11" s="6">
        <v>8000000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:F24"/>
    </sheetView>
  </sheetViews>
  <sheetFormatPr defaultColWidth="9.140625" defaultRowHeight="12.75"/>
  <cols>
    <col min="1" max="1" width="22.7109375" style="0" bestFit="1" customWidth="1"/>
    <col min="2" max="2" width="12.00390625" style="0" customWidth="1"/>
    <col min="3" max="3" width="8.140625" style="0" bestFit="1" customWidth="1"/>
    <col min="4" max="4" width="10.140625" style="6" bestFit="1" customWidth="1"/>
    <col min="5" max="5" width="13.8515625" style="45" bestFit="1" customWidth="1"/>
    <col min="6" max="6" width="14.7109375" style="0" bestFit="1" customWidth="1"/>
  </cols>
  <sheetData>
    <row r="1" ht="12.75">
      <c r="A1" t="s">
        <v>131</v>
      </c>
    </row>
    <row r="2" spans="4:5" ht="13.5" thickBot="1">
      <c r="D2" s="6" t="s">
        <v>367</v>
      </c>
      <c r="E2" s="45" t="s">
        <v>232</v>
      </c>
    </row>
    <row r="3" spans="1:6" ht="13.5" thickBot="1">
      <c r="A3" s="7" t="s">
        <v>85</v>
      </c>
      <c r="B3" s="9" t="s">
        <v>86</v>
      </c>
      <c r="C3" s="10"/>
      <c r="D3" s="11">
        <v>12000000</v>
      </c>
      <c r="E3" s="46">
        <v>13500000</v>
      </c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182</v>
      </c>
      <c r="B6">
        <v>41813</v>
      </c>
      <c r="C6" s="13">
        <v>38237</v>
      </c>
      <c r="D6" s="6">
        <v>15860320</v>
      </c>
      <c r="E6" s="45">
        <v>72</v>
      </c>
      <c r="F6" t="s">
        <v>246</v>
      </c>
    </row>
    <row r="7" spans="1:5" ht="12.75">
      <c r="A7" s="17" t="s">
        <v>198</v>
      </c>
      <c r="E7" s="45">
        <f>D3+E3-D6</f>
        <v>9639680</v>
      </c>
    </row>
    <row r="8" spans="1:6" ht="12.75">
      <c r="A8" s="17" t="s">
        <v>348</v>
      </c>
      <c r="E8" s="45">
        <v>2568760</v>
      </c>
      <c r="F8" t="s">
        <v>246</v>
      </c>
    </row>
    <row r="9" spans="1:6" ht="12.75">
      <c r="A9" s="17" t="s">
        <v>349</v>
      </c>
      <c r="E9" s="45">
        <v>2910780</v>
      </c>
      <c r="F9" t="s">
        <v>246</v>
      </c>
    </row>
    <row r="10" spans="1:6" ht="12.75">
      <c r="A10" s="17" t="s">
        <v>352</v>
      </c>
      <c r="B10">
        <v>8444243</v>
      </c>
      <c r="C10" s="13">
        <v>38307</v>
      </c>
      <c r="E10" s="45">
        <v>984735</v>
      </c>
      <c r="F10" t="s">
        <v>245</v>
      </c>
    </row>
    <row r="11" spans="1:6" ht="12.75">
      <c r="A11" s="17" t="s">
        <v>356</v>
      </c>
      <c r="B11">
        <v>8444218</v>
      </c>
      <c r="C11" s="13">
        <v>38306</v>
      </c>
      <c r="E11" s="45">
        <v>3603891</v>
      </c>
      <c r="F11" t="s">
        <v>245</v>
      </c>
    </row>
    <row r="12" spans="1:5" ht="12.75">
      <c r="A12" s="17" t="s">
        <v>198</v>
      </c>
      <c r="E12" s="47">
        <f>E7-E8-E9-E10-E11</f>
        <v>-428486</v>
      </c>
    </row>
    <row r="14" spans="1:5" ht="13.5" thickBot="1">
      <c r="A14" t="s">
        <v>91</v>
      </c>
      <c r="D14" s="6">
        <v>6000000</v>
      </c>
      <c r="E14" s="45">
        <v>8000000</v>
      </c>
    </row>
    <row r="15" spans="1:4" ht="13.5" thickBot="1">
      <c r="A15" s="8" t="s">
        <v>87</v>
      </c>
      <c r="B15" s="8" t="s">
        <v>88</v>
      </c>
      <c r="C15" s="8" t="s">
        <v>89</v>
      </c>
      <c r="D15" s="12" t="s">
        <v>90</v>
      </c>
    </row>
    <row r="16" spans="1:6" ht="12.75">
      <c r="A16" t="s">
        <v>150</v>
      </c>
      <c r="B16">
        <v>4788871</v>
      </c>
      <c r="C16" s="13">
        <v>38197</v>
      </c>
      <c r="D16" s="6">
        <v>443275</v>
      </c>
      <c r="E16" s="45">
        <v>20.25</v>
      </c>
      <c r="F16" t="s">
        <v>289</v>
      </c>
    </row>
    <row r="17" spans="1:6" ht="12.75">
      <c r="A17" t="s">
        <v>152</v>
      </c>
      <c r="B17" t="s">
        <v>153</v>
      </c>
      <c r="C17" s="13">
        <v>38191</v>
      </c>
      <c r="D17" s="6">
        <v>2738899</v>
      </c>
      <c r="E17" s="45">
        <v>20.25</v>
      </c>
      <c r="F17" t="s">
        <v>278</v>
      </c>
    </row>
    <row r="18" spans="1:6" ht="12.75">
      <c r="A18" t="s">
        <v>152</v>
      </c>
      <c r="B18">
        <v>9662784</v>
      </c>
      <c r="C18" s="13">
        <v>38196</v>
      </c>
      <c r="D18" s="6">
        <v>1166200</v>
      </c>
      <c r="E18" s="45">
        <v>20.25</v>
      </c>
      <c r="F18" t="s">
        <v>272</v>
      </c>
    </row>
    <row r="19" spans="1:6" ht="12.75">
      <c r="A19" t="s">
        <v>180</v>
      </c>
      <c r="B19">
        <v>6413278</v>
      </c>
      <c r="C19" s="13">
        <v>38195</v>
      </c>
      <c r="D19" s="6">
        <v>850850</v>
      </c>
      <c r="E19" s="45">
        <v>20.25</v>
      </c>
      <c r="F19" t="s">
        <v>263</v>
      </c>
    </row>
    <row r="20" spans="1:6" ht="12.75">
      <c r="A20" t="s">
        <v>187</v>
      </c>
      <c r="D20" s="6">
        <v>2313074</v>
      </c>
      <c r="E20" s="45">
        <v>26.03</v>
      </c>
      <c r="F20" t="s">
        <v>246</v>
      </c>
    </row>
    <row r="21" spans="1:6" ht="12.75">
      <c r="A21" t="s">
        <v>189</v>
      </c>
      <c r="D21" s="6">
        <v>1893528</v>
      </c>
      <c r="E21" s="45">
        <v>26.03</v>
      </c>
      <c r="F21" t="s">
        <v>246</v>
      </c>
    </row>
    <row r="22" spans="1:6" ht="12.75">
      <c r="A22" t="s">
        <v>190</v>
      </c>
      <c r="D22" s="6">
        <v>5164600</v>
      </c>
      <c r="E22" s="45">
        <v>26.03</v>
      </c>
      <c r="F22" t="s">
        <v>243</v>
      </c>
    </row>
    <row r="23" spans="1:4" ht="12.75">
      <c r="A23" t="s">
        <v>197</v>
      </c>
      <c r="D23" s="6">
        <f>SUM(D16:D22)</f>
        <v>14570426</v>
      </c>
    </row>
    <row r="24" spans="1:5" ht="12.75">
      <c r="A24" t="s">
        <v>371</v>
      </c>
      <c r="B24">
        <v>8750215</v>
      </c>
      <c r="C24" s="13">
        <v>38323</v>
      </c>
      <c r="D24" s="6">
        <v>738990</v>
      </c>
      <c r="E24" s="45">
        <v>20.25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4"/>
    </sheetView>
  </sheetViews>
  <sheetFormatPr defaultColWidth="9.140625" defaultRowHeight="12.75"/>
  <cols>
    <col min="1" max="1" width="22.710937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132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1" spans="1:4" ht="13.5" thickBot="1">
      <c r="A11" t="s">
        <v>91</v>
      </c>
      <c r="D11" s="6">
        <v>10000000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335</v>
      </c>
      <c r="B13">
        <v>9663333</v>
      </c>
      <c r="C13" s="13">
        <v>38269</v>
      </c>
      <c r="D13" s="6">
        <v>1462153</v>
      </c>
      <c r="E13">
        <v>24.05</v>
      </c>
      <c r="F13" t="s">
        <v>272</v>
      </c>
    </row>
    <row r="14" spans="1:6" ht="12.75">
      <c r="A14" t="s">
        <v>335</v>
      </c>
      <c r="B14">
        <v>9663333</v>
      </c>
      <c r="C14" s="13">
        <v>38269</v>
      </c>
      <c r="D14" s="6">
        <v>572390</v>
      </c>
      <c r="E14">
        <v>25</v>
      </c>
      <c r="F14" t="s">
        <v>272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:F25"/>
    </sheetView>
  </sheetViews>
  <sheetFormatPr defaultColWidth="9.140625" defaultRowHeight="12.75"/>
  <cols>
    <col min="1" max="1" width="22.710937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5" max="5" width="7.57421875" style="0" bestFit="1" customWidth="1"/>
    <col min="6" max="6" width="14.7109375" style="0" bestFit="1" customWidth="1"/>
  </cols>
  <sheetData>
    <row r="1" ht="12.75">
      <c r="A1" t="s">
        <v>84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18000000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183</v>
      </c>
      <c r="B6">
        <v>41813</v>
      </c>
      <c r="C6" s="13">
        <v>38231</v>
      </c>
      <c r="D6" s="6">
        <v>17155040</v>
      </c>
      <c r="E6">
        <v>72</v>
      </c>
      <c r="F6" t="s">
        <v>246</v>
      </c>
    </row>
    <row r="7" spans="1:6" ht="12.75">
      <c r="A7" s="17" t="s">
        <v>163</v>
      </c>
      <c r="B7">
        <v>8444781</v>
      </c>
      <c r="C7" s="13">
        <v>38268</v>
      </c>
      <c r="D7" s="6">
        <v>844960</v>
      </c>
      <c r="F7" t="s">
        <v>243</v>
      </c>
    </row>
    <row r="8" spans="1:4" ht="12.75">
      <c r="A8" s="17" t="s">
        <v>197</v>
      </c>
      <c r="C8" s="13"/>
      <c r="D8" s="6">
        <f>SUM(D6:D7)</f>
        <v>18000000</v>
      </c>
    </row>
    <row r="9" spans="1:5" ht="12.75">
      <c r="A9" s="17" t="s">
        <v>198</v>
      </c>
      <c r="E9" s="41">
        <v>0</v>
      </c>
    </row>
    <row r="11" spans="1:4" ht="13.5" thickBot="1">
      <c r="A11" t="s">
        <v>91</v>
      </c>
      <c r="D11" s="6">
        <v>30000000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156</v>
      </c>
      <c r="B13">
        <v>1307977</v>
      </c>
      <c r="C13" s="13">
        <v>38191</v>
      </c>
      <c r="D13" s="6">
        <v>1510898</v>
      </c>
      <c r="E13">
        <v>26.03</v>
      </c>
      <c r="F13" t="s">
        <v>245</v>
      </c>
    </row>
    <row r="14" spans="1:6" ht="12.75">
      <c r="A14" t="s">
        <v>161</v>
      </c>
      <c r="B14">
        <v>3530149</v>
      </c>
      <c r="C14" s="13">
        <v>38189</v>
      </c>
      <c r="D14" s="6">
        <v>11438280</v>
      </c>
      <c r="E14">
        <v>24.07</v>
      </c>
      <c r="F14" t="s">
        <v>244</v>
      </c>
    </row>
    <row r="15" spans="1:6" ht="12.75">
      <c r="A15" t="s">
        <v>163</v>
      </c>
      <c r="B15">
        <v>6507386</v>
      </c>
      <c r="C15" s="13">
        <v>38190</v>
      </c>
      <c r="D15" s="6">
        <v>1750300</v>
      </c>
      <c r="E15">
        <v>24.07</v>
      </c>
      <c r="F15" t="s">
        <v>246</v>
      </c>
    </row>
    <row r="16" spans="1:6" ht="12.75">
      <c r="A16" t="s">
        <v>176</v>
      </c>
      <c r="B16">
        <v>848478</v>
      </c>
      <c r="C16" s="13">
        <v>38189</v>
      </c>
      <c r="D16" s="6">
        <v>511700</v>
      </c>
      <c r="E16">
        <v>24.07</v>
      </c>
      <c r="F16" t="s">
        <v>243</v>
      </c>
    </row>
    <row r="17" spans="1:6" ht="12.75">
      <c r="A17" t="s">
        <v>156</v>
      </c>
      <c r="B17">
        <v>1308000</v>
      </c>
      <c r="C17" s="13">
        <v>38197</v>
      </c>
      <c r="D17" s="6">
        <v>1510898</v>
      </c>
      <c r="E17">
        <v>26.03</v>
      </c>
      <c r="F17" t="s">
        <v>245</v>
      </c>
    </row>
    <row r="18" spans="1:6" ht="12.75">
      <c r="A18" t="s">
        <v>187</v>
      </c>
      <c r="B18">
        <v>849519</v>
      </c>
      <c r="C18" s="13">
        <v>38205</v>
      </c>
      <c r="D18" s="6">
        <v>3022600</v>
      </c>
      <c r="E18">
        <v>26.03</v>
      </c>
      <c r="F18" t="s">
        <v>243</v>
      </c>
    </row>
    <row r="19" spans="1:6" ht="12.75">
      <c r="A19" t="s">
        <v>187</v>
      </c>
      <c r="B19">
        <v>849519</v>
      </c>
      <c r="C19" s="13">
        <v>38205</v>
      </c>
      <c r="D19" s="6">
        <v>3022600</v>
      </c>
      <c r="E19">
        <v>26.03</v>
      </c>
      <c r="F19" t="s">
        <v>243</v>
      </c>
    </row>
    <row r="20" spans="1:6" ht="12.75">
      <c r="A20" t="s">
        <v>189</v>
      </c>
      <c r="D20" s="6">
        <v>2079168</v>
      </c>
      <c r="E20">
        <v>26.03</v>
      </c>
      <c r="F20" t="s">
        <v>246</v>
      </c>
    </row>
    <row r="21" spans="1:6" ht="12.75">
      <c r="A21" t="s">
        <v>193</v>
      </c>
      <c r="D21" s="6">
        <v>1886845</v>
      </c>
      <c r="E21">
        <v>26.03</v>
      </c>
      <c r="F21" t="s">
        <v>246</v>
      </c>
    </row>
    <row r="22" spans="1:6" ht="12.75">
      <c r="A22" t="s">
        <v>307</v>
      </c>
      <c r="B22">
        <v>5802670</v>
      </c>
      <c r="C22" s="13">
        <v>38264</v>
      </c>
      <c r="D22" s="6">
        <v>2301698</v>
      </c>
      <c r="E22">
        <v>26.03</v>
      </c>
      <c r="F22" t="s">
        <v>292</v>
      </c>
    </row>
    <row r="23" spans="1:6" ht="12.75">
      <c r="A23" t="s">
        <v>327</v>
      </c>
      <c r="B23">
        <v>6479918</v>
      </c>
      <c r="C23" s="13">
        <v>38268</v>
      </c>
      <c r="D23" s="6">
        <v>685276</v>
      </c>
      <c r="E23">
        <v>24.07</v>
      </c>
      <c r="F23" t="s">
        <v>295</v>
      </c>
    </row>
    <row r="24" spans="1:4" ht="12.75">
      <c r="A24" t="s">
        <v>197</v>
      </c>
      <c r="D24" s="6">
        <f>SUM(D13:D23)</f>
        <v>29720263</v>
      </c>
    </row>
    <row r="25" spans="1:5" ht="12.75">
      <c r="A25" t="s">
        <v>198</v>
      </c>
      <c r="E25" s="41">
        <f>D11-D24</f>
        <v>279737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4"/>
    </sheetView>
  </sheetViews>
  <sheetFormatPr defaultColWidth="9.140625" defaultRowHeight="12.75"/>
  <cols>
    <col min="1" max="1" width="22.710937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133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1" spans="1:4" ht="13.5" thickBot="1">
      <c r="A11" t="s">
        <v>91</v>
      </c>
      <c r="D11" s="6">
        <v>10000000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335</v>
      </c>
      <c r="B13" s="15">
        <v>9663333</v>
      </c>
      <c r="C13" s="13">
        <v>38279</v>
      </c>
      <c r="D13" s="6">
        <v>1147160</v>
      </c>
      <c r="E13">
        <v>24.05</v>
      </c>
      <c r="F13" t="s">
        <v>272</v>
      </c>
    </row>
    <row r="14" spans="1:6" ht="12.75">
      <c r="A14" t="s">
        <v>335</v>
      </c>
      <c r="B14">
        <v>9663333</v>
      </c>
      <c r="C14" s="13">
        <v>38279</v>
      </c>
      <c r="D14" s="6">
        <v>1144780</v>
      </c>
      <c r="E14">
        <v>25</v>
      </c>
      <c r="F14" t="s">
        <v>272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F18"/>
    </sheetView>
  </sheetViews>
  <sheetFormatPr defaultColWidth="9.140625" defaultRowHeight="12.75"/>
  <cols>
    <col min="1" max="1" width="19.2812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5" max="5" width="8.140625" style="0" bestFit="1" customWidth="1"/>
    <col min="6" max="6" width="10.57421875" style="0" customWidth="1"/>
  </cols>
  <sheetData>
    <row r="1" ht="12.75">
      <c r="A1" t="s">
        <v>134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12000000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1" spans="1:4" ht="13.5" thickBot="1">
      <c r="A11" t="s">
        <v>91</v>
      </c>
      <c r="D11" s="6">
        <v>6000000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151</v>
      </c>
      <c r="B13">
        <v>4197544</v>
      </c>
      <c r="C13" s="13">
        <v>38196</v>
      </c>
      <c r="D13" s="6">
        <v>1951597</v>
      </c>
      <c r="F13" t="s">
        <v>276</v>
      </c>
    </row>
    <row r="14" spans="1:6" ht="12.75">
      <c r="A14" t="s">
        <v>152</v>
      </c>
      <c r="B14">
        <v>9662784</v>
      </c>
      <c r="C14" s="13">
        <v>38196</v>
      </c>
      <c r="D14" s="6">
        <v>1874250</v>
      </c>
      <c r="E14">
        <v>20.25</v>
      </c>
      <c r="F14" t="s">
        <v>272</v>
      </c>
    </row>
    <row r="15" spans="1:6" ht="12.75">
      <c r="A15" t="s">
        <v>152</v>
      </c>
      <c r="B15">
        <v>9662784</v>
      </c>
      <c r="C15" s="13">
        <v>38196</v>
      </c>
      <c r="D15" s="6">
        <v>1356600</v>
      </c>
      <c r="E15" s="18" t="s">
        <v>178</v>
      </c>
      <c r="F15" t="s">
        <v>272</v>
      </c>
    </row>
    <row r="16" spans="1:4" ht="12.75">
      <c r="A16" t="s">
        <v>151</v>
      </c>
      <c r="B16">
        <v>6413278</v>
      </c>
      <c r="C16" s="13">
        <v>38195</v>
      </c>
      <c r="D16" s="6">
        <v>1701700</v>
      </c>
    </row>
    <row r="17" spans="1:4" ht="12.75">
      <c r="A17" t="s">
        <v>197</v>
      </c>
      <c r="D17" s="6">
        <f>SUM(D13:D16)</f>
        <v>6884147</v>
      </c>
    </row>
    <row r="18" spans="1:5" ht="12.75">
      <c r="A18" t="s">
        <v>198</v>
      </c>
      <c r="E18" s="41">
        <f>D11-D17</f>
        <v>-884147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G22"/>
    </sheetView>
  </sheetViews>
  <sheetFormatPr defaultColWidth="9.140625" defaultRowHeight="12.75"/>
  <cols>
    <col min="1" max="1" width="15.0039062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5" max="5" width="9.7109375" style="0" bestFit="1" customWidth="1"/>
    <col min="6" max="6" width="10.57421875" style="0" customWidth="1"/>
  </cols>
  <sheetData>
    <row r="1" ht="12.75">
      <c r="A1" t="s">
        <v>135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16500000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183</v>
      </c>
      <c r="B6">
        <v>6479925</v>
      </c>
      <c r="D6" s="6">
        <v>18061912</v>
      </c>
      <c r="E6">
        <v>72</v>
      </c>
      <c r="F6" t="s">
        <v>295</v>
      </c>
    </row>
    <row r="7" ht="12.75">
      <c r="E7" s="41">
        <f>D3-D6</f>
        <v>-1561912</v>
      </c>
    </row>
    <row r="11" spans="1:4" ht="13.5" thickBot="1">
      <c r="A11" t="s">
        <v>91</v>
      </c>
      <c r="D11" s="6">
        <v>23500000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155</v>
      </c>
      <c r="B13">
        <v>8214486</v>
      </c>
      <c r="C13" s="13">
        <v>38168</v>
      </c>
      <c r="D13" s="6">
        <v>2535985</v>
      </c>
      <c r="E13">
        <v>24.07</v>
      </c>
      <c r="F13" t="s">
        <v>271</v>
      </c>
    </row>
    <row r="14" spans="1:6" ht="12.75">
      <c r="A14" t="s">
        <v>268</v>
      </c>
      <c r="B14">
        <v>9645048</v>
      </c>
      <c r="C14" s="13">
        <v>38204</v>
      </c>
      <c r="D14" s="6">
        <v>16223508</v>
      </c>
      <c r="E14">
        <v>20.25</v>
      </c>
      <c r="F14" t="s">
        <v>269</v>
      </c>
    </row>
    <row r="15" spans="1:6" ht="12.75">
      <c r="A15" t="s">
        <v>83</v>
      </c>
      <c r="B15">
        <v>2250246</v>
      </c>
      <c r="C15" s="13">
        <v>38239</v>
      </c>
      <c r="D15" s="6">
        <v>4244482</v>
      </c>
      <c r="E15">
        <v>26.03</v>
      </c>
      <c r="F15" t="s">
        <v>270</v>
      </c>
    </row>
    <row r="16" spans="1:6" ht="12.75">
      <c r="A16" t="s">
        <v>180</v>
      </c>
      <c r="B16">
        <v>4685608</v>
      </c>
      <c r="C16" s="13">
        <v>38268</v>
      </c>
      <c r="D16" s="6">
        <v>1664995</v>
      </c>
      <c r="E16">
        <v>25</v>
      </c>
      <c r="F16" t="s">
        <v>334</v>
      </c>
    </row>
    <row r="17" spans="1:4" ht="12.75">
      <c r="A17" t="s">
        <v>197</v>
      </c>
      <c r="D17" s="6">
        <f>SUM(D13:D16)</f>
        <v>24668970</v>
      </c>
    </row>
    <row r="18" spans="1:5" ht="12.75">
      <c r="A18" t="s">
        <v>198</v>
      </c>
      <c r="E18" s="41">
        <f>D11-D17</f>
        <v>-1168970</v>
      </c>
    </row>
    <row r="20" spans="1:6" ht="12.75">
      <c r="A20" t="s">
        <v>350</v>
      </c>
      <c r="D20" s="6">
        <v>822206</v>
      </c>
      <c r="F20" t="s">
        <v>246</v>
      </c>
    </row>
    <row r="21" spans="1:6" ht="12.75">
      <c r="A21" t="s">
        <v>368</v>
      </c>
      <c r="B21">
        <v>9645247</v>
      </c>
      <c r="C21" s="13">
        <v>38307</v>
      </c>
      <c r="D21" s="6">
        <v>3275356</v>
      </c>
      <c r="E21">
        <v>24.07</v>
      </c>
      <c r="F21" t="s">
        <v>269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E15"/>
    </sheetView>
  </sheetViews>
  <sheetFormatPr defaultColWidth="9.140625" defaultRowHeight="12.75"/>
  <cols>
    <col min="1" max="1" width="13.14062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136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1" spans="1:4" ht="13.5" thickBot="1">
      <c r="A11" t="s">
        <v>91</v>
      </c>
      <c r="D11" s="6">
        <v>21000000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5" ht="12.75">
      <c r="A13" t="s">
        <v>190</v>
      </c>
      <c r="B13">
        <v>8444789</v>
      </c>
      <c r="C13" s="13">
        <v>38271</v>
      </c>
      <c r="D13" s="6">
        <v>14082417</v>
      </c>
      <c r="E13" t="s">
        <v>245</v>
      </c>
    </row>
    <row r="15" ht="12.75">
      <c r="E15" s="6">
        <f>D11-D13</f>
        <v>6917583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F17"/>
    </sheetView>
  </sheetViews>
  <sheetFormatPr defaultColWidth="9.140625" defaultRowHeight="12.75"/>
  <cols>
    <col min="1" max="1" width="14.14062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5" max="5" width="11.421875" style="0" customWidth="1"/>
    <col min="6" max="6" width="10.57421875" style="0" customWidth="1"/>
  </cols>
  <sheetData>
    <row r="1" ht="12.75">
      <c r="A1" t="s">
        <v>137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1" spans="1:4" ht="13.5" thickBot="1">
      <c r="A11" t="s">
        <v>91</v>
      </c>
      <c r="D11" s="6">
        <v>10000000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189</v>
      </c>
      <c r="B13">
        <v>849519</v>
      </c>
      <c r="C13" s="13">
        <v>38205</v>
      </c>
      <c r="D13" s="6">
        <v>3581900</v>
      </c>
      <c r="E13">
        <v>26.03</v>
      </c>
      <c r="F13" t="s">
        <v>243</v>
      </c>
    </row>
    <row r="14" spans="1:4" ht="12.75">
      <c r="A14" t="s">
        <v>197</v>
      </c>
      <c r="D14" s="6">
        <v>3581900</v>
      </c>
    </row>
    <row r="15" spans="1:5" ht="12.75">
      <c r="A15" t="s">
        <v>198</v>
      </c>
      <c r="E15" s="41">
        <f>D11-D14</f>
        <v>6418100</v>
      </c>
    </row>
    <row r="16" spans="1:4" ht="12.75">
      <c r="A16" t="s">
        <v>324</v>
      </c>
      <c r="B16">
        <v>6813519</v>
      </c>
      <c r="D16" s="6">
        <v>2240008</v>
      </c>
    </row>
    <row r="17" ht="12.75">
      <c r="E17" s="41">
        <f>E15-D16</f>
        <v>4178092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G17"/>
    </sheetView>
  </sheetViews>
  <sheetFormatPr defaultColWidth="9.140625" defaultRowHeight="12.75"/>
  <cols>
    <col min="1" max="1" width="16.421875" style="0" bestFit="1" customWidth="1"/>
    <col min="2" max="2" width="12.57421875" style="0" bestFit="1" customWidth="1"/>
    <col min="3" max="3" width="8.140625" style="0" bestFit="1" customWidth="1"/>
    <col min="4" max="5" width="10.140625" style="6" bestFit="1" customWidth="1"/>
    <col min="6" max="6" width="10.57421875" style="0" customWidth="1"/>
  </cols>
  <sheetData>
    <row r="1" ht="12.75">
      <c r="A1" t="s">
        <v>138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15000000</v>
      </c>
      <c r="E3" s="11">
        <v>12000000</v>
      </c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164</v>
      </c>
      <c r="B6">
        <v>6507386</v>
      </c>
      <c r="C6" s="13">
        <v>38190</v>
      </c>
      <c r="D6" s="6">
        <v>1750299</v>
      </c>
      <c r="E6" s="6">
        <v>72</v>
      </c>
      <c r="F6" t="s">
        <v>246</v>
      </c>
    </row>
    <row r="7" spans="1:6" ht="12.75">
      <c r="A7" s="17" t="s">
        <v>170</v>
      </c>
      <c r="B7">
        <v>848478</v>
      </c>
      <c r="C7" s="13">
        <v>38189</v>
      </c>
      <c r="D7" s="6">
        <v>1059100</v>
      </c>
      <c r="E7" s="6">
        <v>72</v>
      </c>
      <c r="F7" t="s">
        <v>243</v>
      </c>
    </row>
    <row r="8" spans="1:6" ht="12.75">
      <c r="A8" s="17" t="s">
        <v>182</v>
      </c>
      <c r="B8">
        <v>41813</v>
      </c>
      <c r="C8" s="13">
        <v>38237</v>
      </c>
      <c r="D8" s="6">
        <v>23466800</v>
      </c>
      <c r="E8" s="6">
        <v>72</v>
      </c>
      <c r="F8" t="s">
        <v>246</v>
      </c>
    </row>
    <row r="9" spans="1:4" ht="12.75">
      <c r="A9" s="17" t="s">
        <v>197</v>
      </c>
      <c r="D9" s="6">
        <f>SUM(D6:D8)</f>
        <v>26276199</v>
      </c>
    </row>
    <row r="10" spans="1:5" ht="12.75">
      <c r="A10" s="17" t="s">
        <v>198</v>
      </c>
      <c r="E10" s="41">
        <f>D3+E3-D9</f>
        <v>723801</v>
      </c>
    </row>
    <row r="12" spans="1:4" ht="13.5" thickBot="1">
      <c r="A12" t="s">
        <v>91</v>
      </c>
      <c r="D12" s="6">
        <v>10000000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  <row r="14" spans="1:6" ht="12.75">
      <c r="A14" t="s">
        <v>174</v>
      </c>
      <c r="B14">
        <v>848478</v>
      </c>
      <c r="C14" s="13">
        <v>38189</v>
      </c>
      <c r="D14" s="6">
        <v>232050</v>
      </c>
      <c r="E14" s="35">
        <v>24.07</v>
      </c>
      <c r="F14" t="s">
        <v>243</v>
      </c>
    </row>
    <row r="15" spans="1:6" ht="12.75">
      <c r="A15" t="s">
        <v>187</v>
      </c>
      <c r="B15">
        <v>849519</v>
      </c>
      <c r="C15" s="13">
        <v>38205</v>
      </c>
      <c r="D15" s="6">
        <v>3022600</v>
      </c>
      <c r="E15" s="35">
        <v>26.03</v>
      </c>
      <c r="F15" t="s">
        <v>243</v>
      </c>
    </row>
    <row r="16" spans="1:4" ht="12.75">
      <c r="A16" t="s">
        <v>197</v>
      </c>
      <c r="D16" s="6">
        <f>SUM(D14:D15)</f>
        <v>3254650</v>
      </c>
    </row>
    <row r="17" spans="1:5" ht="12.75">
      <c r="A17" t="s">
        <v>198</v>
      </c>
      <c r="E17" s="41">
        <f>D12-D16</f>
        <v>6745350</v>
      </c>
    </row>
    <row r="19" spans="3:5" ht="12.75">
      <c r="C19" s="13"/>
      <c r="E19" s="35"/>
    </row>
    <row r="20" spans="3:5" ht="12.75">
      <c r="C20" s="13"/>
      <c r="E20" s="35"/>
    </row>
    <row r="22" ht="12.75">
      <c r="E22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F18"/>
    </sheetView>
  </sheetViews>
  <sheetFormatPr defaultColWidth="9.140625" defaultRowHeight="12.75"/>
  <cols>
    <col min="1" max="1" width="22.7109375" style="0" bestFit="1" customWidth="1"/>
    <col min="2" max="2" width="12.57421875" style="0" bestFit="1" customWidth="1"/>
    <col min="3" max="3" width="8.140625" style="0" bestFit="1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139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1" spans="1:4" ht="13.5" thickBot="1">
      <c r="A11" t="s">
        <v>91</v>
      </c>
      <c r="D11" s="6">
        <v>17000000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154</v>
      </c>
      <c r="B13">
        <v>5472077</v>
      </c>
      <c r="C13" s="13">
        <v>38194</v>
      </c>
      <c r="D13" s="6">
        <v>868420</v>
      </c>
      <c r="E13">
        <v>20.25</v>
      </c>
      <c r="F13" t="s">
        <v>279</v>
      </c>
    </row>
    <row r="14" spans="1:4" ht="12.75">
      <c r="A14" t="s">
        <v>197</v>
      </c>
      <c r="D14" s="6">
        <v>868420</v>
      </c>
    </row>
    <row r="15" spans="1:5" ht="12.75">
      <c r="A15" t="s">
        <v>198</v>
      </c>
      <c r="E15" s="41">
        <f>D11-D14</f>
        <v>16131580</v>
      </c>
    </row>
    <row r="16" spans="1:6" ht="12.75">
      <c r="A16" t="s">
        <v>321</v>
      </c>
      <c r="B16">
        <v>6813519</v>
      </c>
      <c r="D16" s="6">
        <v>2999990</v>
      </c>
      <c r="E16">
        <v>26.03</v>
      </c>
      <c r="F16" t="s">
        <v>322</v>
      </c>
    </row>
    <row r="17" spans="1:6" ht="12.75">
      <c r="A17" t="s">
        <v>323</v>
      </c>
      <c r="B17">
        <v>6813519</v>
      </c>
      <c r="D17" s="6">
        <v>899997</v>
      </c>
      <c r="E17">
        <v>24.07</v>
      </c>
      <c r="F17" t="s">
        <v>322</v>
      </c>
    </row>
    <row r="18" ht="12.75">
      <c r="E18" s="41">
        <f>E15-D16-D17</f>
        <v>12231593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20"/>
    </sheetView>
  </sheetViews>
  <sheetFormatPr defaultColWidth="9.140625" defaultRowHeight="12.75"/>
  <cols>
    <col min="1" max="1" width="18.57421875" style="0" bestFit="1" customWidth="1"/>
    <col min="2" max="2" width="12.57421875" style="0" bestFit="1" customWidth="1"/>
    <col min="3" max="3" width="8.140625" style="0" bestFit="1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140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1" spans="1:4" ht="13.5" thickBot="1">
      <c r="A11" t="s">
        <v>91</v>
      </c>
      <c r="D11" s="6">
        <v>24000000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151</v>
      </c>
      <c r="B13">
        <v>9387907</v>
      </c>
      <c r="C13" s="13">
        <v>38195</v>
      </c>
      <c r="D13" s="6">
        <v>1546720</v>
      </c>
      <c r="E13">
        <v>20.25</v>
      </c>
      <c r="F13" t="s">
        <v>275</v>
      </c>
    </row>
    <row r="14" spans="1:6" ht="12.75">
      <c r="A14" t="s">
        <v>150</v>
      </c>
      <c r="B14">
        <v>8360518</v>
      </c>
      <c r="C14" s="13">
        <v>38195</v>
      </c>
      <c r="D14" s="6">
        <v>2245262</v>
      </c>
      <c r="E14">
        <v>20.25</v>
      </c>
      <c r="F14" t="s">
        <v>277</v>
      </c>
    </row>
    <row r="15" spans="1:6" ht="12.75">
      <c r="A15" t="s">
        <v>293</v>
      </c>
      <c r="B15">
        <v>6908500</v>
      </c>
      <c r="C15" s="13">
        <v>38243</v>
      </c>
      <c r="D15" s="6">
        <v>12079859</v>
      </c>
      <c r="E15" s="18" t="s">
        <v>178</v>
      </c>
      <c r="F15" t="s">
        <v>294</v>
      </c>
    </row>
    <row r="16" spans="2:6" ht="12.75">
      <c r="B16">
        <v>6908500</v>
      </c>
      <c r="C16" s="13">
        <v>38243</v>
      </c>
      <c r="D16" s="6">
        <v>3129438</v>
      </c>
      <c r="E16">
        <v>20.25</v>
      </c>
      <c r="F16" t="s">
        <v>294</v>
      </c>
    </row>
    <row r="17" spans="1:6" ht="12.75">
      <c r="A17" t="s">
        <v>150</v>
      </c>
      <c r="B17">
        <v>6377705</v>
      </c>
      <c r="C17" s="13">
        <v>38267</v>
      </c>
      <c r="D17" s="6">
        <v>1814750</v>
      </c>
      <c r="E17">
        <v>25</v>
      </c>
      <c r="F17" t="s">
        <v>274</v>
      </c>
    </row>
    <row r="18" spans="1:6" ht="12.75">
      <c r="A18" t="s">
        <v>151</v>
      </c>
      <c r="B18">
        <v>4685608</v>
      </c>
      <c r="C18" s="13">
        <v>38268</v>
      </c>
      <c r="D18" s="6">
        <v>3246635</v>
      </c>
      <c r="E18">
        <v>25</v>
      </c>
      <c r="F18" t="s">
        <v>334</v>
      </c>
    </row>
    <row r="19" spans="1:4" ht="12.75">
      <c r="A19" t="s">
        <v>197</v>
      </c>
      <c r="D19" s="6">
        <f>SUM(D13:D18)</f>
        <v>24062664</v>
      </c>
    </row>
    <row r="20" spans="1:5" ht="12.75">
      <c r="A20" t="s">
        <v>198</v>
      </c>
      <c r="E20" s="41">
        <f>D11-D19</f>
        <v>-62664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G21"/>
    </sheetView>
  </sheetViews>
  <sheetFormatPr defaultColWidth="9.140625" defaultRowHeight="12.75"/>
  <cols>
    <col min="1" max="1" width="13.851562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5" max="5" width="9.7109375" style="0" bestFit="1" customWidth="1"/>
    <col min="6" max="6" width="14.7109375" style="0" bestFit="1" customWidth="1"/>
  </cols>
  <sheetData>
    <row r="1" ht="12.75">
      <c r="A1" t="s">
        <v>141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6000000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170</v>
      </c>
      <c r="B6">
        <v>848478</v>
      </c>
      <c r="C6" s="13">
        <v>38189</v>
      </c>
      <c r="D6" s="6">
        <v>1059100</v>
      </c>
      <c r="E6">
        <v>72</v>
      </c>
      <c r="F6" t="s">
        <v>243</v>
      </c>
    </row>
    <row r="11" spans="1:4" ht="13.5" thickBot="1">
      <c r="A11" t="s">
        <v>91</v>
      </c>
      <c r="D11" s="6">
        <v>10000000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151</v>
      </c>
      <c r="B13">
        <v>9387907</v>
      </c>
      <c r="C13" s="13">
        <v>38195</v>
      </c>
      <c r="D13" s="6">
        <v>1083104</v>
      </c>
      <c r="E13">
        <v>20.25</v>
      </c>
      <c r="F13" t="s">
        <v>275</v>
      </c>
    </row>
    <row r="14" spans="1:6" ht="12.75">
      <c r="A14" t="s">
        <v>151</v>
      </c>
      <c r="B14">
        <v>4197544</v>
      </c>
      <c r="C14" s="13">
        <v>38196</v>
      </c>
      <c r="D14" s="6">
        <v>1082899</v>
      </c>
      <c r="E14">
        <v>20.25</v>
      </c>
      <c r="F14" t="s">
        <v>276</v>
      </c>
    </row>
    <row r="15" spans="1:6" ht="12.75">
      <c r="A15" t="s">
        <v>150</v>
      </c>
      <c r="B15">
        <v>8360518</v>
      </c>
      <c r="C15" s="13">
        <v>38195</v>
      </c>
      <c r="D15" s="6">
        <v>898105</v>
      </c>
      <c r="E15">
        <v>20.25</v>
      </c>
      <c r="F15" t="s">
        <v>277</v>
      </c>
    </row>
    <row r="16" spans="1:6" ht="12.75">
      <c r="A16" t="s">
        <v>152</v>
      </c>
      <c r="B16">
        <v>9662784</v>
      </c>
      <c r="C16" s="13">
        <v>38196</v>
      </c>
      <c r="D16" s="6">
        <v>1532720</v>
      </c>
      <c r="E16">
        <v>20.25</v>
      </c>
      <c r="F16" t="s">
        <v>272</v>
      </c>
    </row>
    <row r="17" spans="1:6" ht="12.75">
      <c r="A17" t="s">
        <v>180</v>
      </c>
      <c r="B17">
        <v>6727496</v>
      </c>
      <c r="C17" s="13">
        <v>38203</v>
      </c>
      <c r="D17" s="6">
        <v>4050760</v>
      </c>
      <c r="E17">
        <v>20.25</v>
      </c>
      <c r="F17" t="s">
        <v>262</v>
      </c>
    </row>
    <row r="18" spans="1:6" ht="12.75">
      <c r="A18" t="s">
        <v>180</v>
      </c>
      <c r="B18">
        <v>4685608</v>
      </c>
      <c r="C18" s="13">
        <v>38268</v>
      </c>
      <c r="D18" s="6">
        <v>574770</v>
      </c>
      <c r="E18">
        <v>25</v>
      </c>
      <c r="F18" t="s">
        <v>334</v>
      </c>
    </row>
    <row r="19" spans="1:6" ht="12.75">
      <c r="A19" t="s">
        <v>187</v>
      </c>
      <c r="B19">
        <v>851136</v>
      </c>
      <c r="C19" s="13">
        <v>38253</v>
      </c>
      <c r="D19" s="6">
        <v>2748900</v>
      </c>
      <c r="E19">
        <v>26.03</v>
      </c>
      <c r="F19" t="s">
        <v>243</v>
      </c>
    </row>
    <row r="20" spans="1:4" ht="12.75">
      <c r="A20" t="s">
        <v>197</v>
      </c>
      <c r="D20" s="6">
        <f>SUM(D13:D19)</f>
        <v>11971258</v>
      </c>
    </row>
    <row r="21" spans="1:5" ht="12.75">
      <c r="A21" t="s">
        <v>198</v>
      </c>
      <c r="E21" s="41">
        <f>D11-D20</f>
        <v>-1971258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F19"/>
    </sheetView>
  </sheetViews>
  <sheetFormatPr defaultColWidth="9.140625" defaultRowHeight="12.75"/>
  <cols>
    <col min="1" max="1" width="18.42187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6" max="6" width="14.7109375" style="0" bestFit="1" customWidth="1"/>
  </cols>
  <sheetData>
    <row r="1" ht="12.75">
      <c r="A1" t="s">
        <v>142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10600000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170</v>
      </c>
      <c r="B6">
        <v>848478</v>
      </c>
      <c r="C6" s="13">
        <v>38189</v>
      </c>
      <c r="D6" s="6">
        <v>1059100</v>
      </c>
      <c r="E6">
        <v>72</v>
      </c>
      <c r="F6" t="s">
        <v>243</v>
      </c>
    </row>
    <row r="7" spans="1:6" ht="12.75">
      <c r="A7" s="17" t="s">
        <v>303</v>
      </c>
      <c r="B7">
        <v>5802670</v>
      </c>
      <c r="C7" s="13">
        <v>38264</v>
      </c>
      <c r="D7" s="6">
        <v>8256577</v>
      </c>
      <c r="E7">
        <v>72</v>
      </c>
      <c r="F7" t="s">
        <v>292</v>
      </c>
    </row>
    <row r="8" spans="1:4" ht="12.75">
      <c r="A8" s="17" t="s">
        <v>197</v>
      </c>
      <c r="D8" s="6">
        <f>SUM(D6:D7)</f>
        <v>9315677</v>
      </c>
    </row>
    <row r="9" spans="1:5" ht="12.75">
      <c r="A9" s="17" t="s">
        <v>198</v>
      </c>
      <c r="E9" s="41">
        <f>D3-D8</f>
        <v>1284323</v>
      </c>
    </row>
    <row r="12" spans="1:4" ht="13.5" thickBot="1">
      <c r="A12" t="s">
        <v>91</v>
      </c>
      <c r="D12" s="6">
        <v>14000000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  <row r="14" spans="1:6" ht="12.75">
      <c r="A14" t="s">
        <v>150</v>
      </c>
      <c r="B14">
        <v>8360518</v>
      </c>
      <c r="C14" s="13">
        <v>38195</v>
      </c>
      <c r="D14" s="6">
        <v>898105</v>
      </c>
      <c r="E14">
        <v>20.25</v>
      </c>
      <c r="F14" t="s">
        <v>277</v>
      </c>
    </row>
    <row r="15" spans="1:6" ht="12.75">
      <c r="A15" t="s">
        <v>166</v>
      </c>
      <c r="B15">
        <v>848478</v>
      </c>
      <c r="C15" s="13">
        <v>38189</v>
      </c>
      <c r="D15" s="6">
        <v>6925800</v>
      </c>
      <c r="E15">
        <v>26.03</v>
      </c>
      <c r="F15" t="s">
        <v>243</v>
      </c>
    </row>
    <row r="16" spans="1:6" ht="12.75">
      <c r="A16" t="s">
        <v>152</v>
      </c>
      <c r="B16">
        <v>9662784</v>
      </c>
      <c r="C16" s="13">
        <v>38196</v>
      </c>
      <c r="D16" s="6">
        <v>2249100</v>
      </c>
      <c r="E16">
        <v>20.25</v>
      </c>
      <c r="F16" t="s">
        <v>272</v>
      </c>
    </row>
    <row r="17" spans="1:6" ht="12.75">
      <c r="A17" t="s">
        <v>180</v>
      </c>
      <c r="B17">
        <v>6921588</v>
      </c>
      <c r="C17" s="13">
        <v>38264</v>
      </c>
      <c r="D17" s="6">
        <v>1988490</v>
      </c>
      <c r="E17">
        <v>25</v>
      </c>
      <c r="F17" t="s">
        <v>263</v>
      </c>
    </row>
    <row r="18" spans="1:4" ht="12.75">
      <c r="A18" t="s">
        <v>197</v>
      </c>
      <c r="D18" s="6">
        <f>SUM(D14:D17)</f>
        <v>12061495</v>
      </c>
    </row>
    <row r="19" spans="1:5" ht="12.75">
      <c r="A19" t="s">
        <v>198</v>
      </c>
      <c r="E19" s="41">
        <f>D12-D18</f>
        <v>1938505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F16"/>
    </sheetView>
  </sheetViews>
  <sheetFormatPr defaultColWidth="9.140625" defaultRowHeight="12.75"/>
  <cols>
    <col min="1" max="1" width="22.7109375" style="0" bestFit="1" customWidth="1"/>
    <col min="2" max="2" width="12.57421875" style="0" bestFit="1" customWidth="1"/>
    <col min="3" max="3" width="8.140625" style="0" bestFit="1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92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22000000</v>
      </c>
      <c r="E3" s="10"/>
      <c r="F3" s="10"/>
    </row>
    <row r="4" ht="13.5" thickBot="1"/>
    <row r="5" spans="1:4" ht="13.5" thickBot="1">
      <c r="A5" s="8" t="s">
        <v>87</v>
      </c>
      <c r="B5" s="8" t="s">
        <v>247</v>
      </c>
      <c r="C5" s="8" t="s">
        <v>89</v>
      </c>
      <c r="D5" s="12" t="s">
        <v>90</v>
      </c>
    </row>
    <row r="6" spans="1:6" ht="12.75">
      <c r="A6" s="17" t="s">
        <v>161</v>
      </c>
      <c r="B6">
        <v>41722</v>
      </c>
      <c r="C6" s="13">
        <v>38231</v>
      </c>
      <c r="D6" s="6">
        <v>19492200</v>
      </c>
      <c r="E6">
        <v>72</v>
      </c>
      <c r="F6" t="s">
        <v>246</v>
      </c>
    </row>
    <row r="7" spans="1:6" ht="12.75">
      <c r="A7" s="17" t="s">
        <v>344</v>
      </c>
      <c r="B7">
        <v>8444781</v>
      </c>
      <c r="C7" s="13">
        <v>38268</v>
      </c>
      <c r="D7" s="6">
        <v>2507106</v>
      </c>
      <c r="E7">
        <v>72</v>
      </c>
      <c r="F7" t="s">
        <v>245</v>
      </c>
    </row>
    <row r="8" spans="1:4" ht="12.75">
      <c r="A8" s="17" t="s">
        <v>197</v>
      </c>
      <c r="C8" s="13"/>
      <c r="D8" s="6">
        <f>SUM(D6:D7)</f>
        <v>21999306</v>
      </c>
    </row>
    <row r="9" spans="1:5" ht="12.75">
      <c r="A9" s="17" t="s">
        <v>198</v>
      </c>
      <c r="E9" s="41">
        <f>D3-D8</f>
        <v>694</v>
      </c>
    </row>
    <row r="12" spans="1:4" ht="13.5" thickBot="1">
      <c r="A12" t="s">
        <v>91</v>
      </c>
      <c r="D12" s="6">
        <v>8000000</v>
      </c>
    </row>
    <row r="13" spans="1:4" ht="13.5" thickBot="1">
      <c r="A13" s="8" t="s">
        <v>87</v>
      </c>
      <c r="B13" s="8" t="s">
        <v>247</v>
      </c>
      <c r="C13" s="8" t="s">
        <v>89</v>
      </c>
      <c r="D13" s="12" t="s">
        <v>90</v>
      </c>
    </row>
    <row r="14" spans="1:6" ht="12.75">
      <c r="A14" t="s">
        <v>189</v>
      </c>
      <c r="B14">
        <v>849519</v>
      </c>
      <c r="C14" s="13">
        <v>38205</v>
      </c>
      <c r="D14" s="6">
        <v>4676700</v>
      </c>
      <c r="E14">
        <v>26.03</v>
      </c>
      <c r="F14" t="s">
        <v>243</v>
      </c>
    </row>
    <row r="15" spans="1:6" ht="12.75">
      <c r="A15" t="s">
        <v>345</v>
      </c>
      <c r="B15">
        <v>8444781</v>
      </c>
      <c r="C15" s="13">
        <v>38268</v>
      </c>
      <c r="D15" s="6">
        <v>2799602</v>
      </c>
      <c r="E15">
        <v>26.03</v>
      </c>
      <c r="F15" t="s">
        <v>245</v>
      </c>
    </row>
    <row r="16" spans="1:5" ht="12.75">
      <c r="A16" t="s">
        <v>198</v>
      </c>
      <c r="E16" s="41">
        <f>D12-D14</f>
        <v>3323300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:F29"/>
    </sheetView>
  </sheetViews>
  <sheetFormatPr defaultColWidth="9.140625" defaultRowHeight="12.75"/>
  <cols>
    <col min="1" max="1" width="22.57421875" style="0" bestFit="1" customWidth="1"/>
    <col min="2" max="2" width="15.7109375" style="0" bestFit="1" customWidth="1"/>
    <col min="3" max="3" width="8.140625" style="0" bestFit="1" customWidth="1"/>
    <col min="4" max="4" width="10.140625" style="6" bestFit="1" customWidth="1"/>
    <col min="6" max="6" width="14.7109375" style="0" bestFit="1" customWidth="1"/>
  </cols>
  <sheetData>
    <row r="1" ht="12.75">
      <c r="A1" t="s">
        <v>143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10600000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t="s">
        <v>158</v>
      </c>
      <c r="B6">
        <v>1307977</v>
      </c>
      <c r="C6" s="16">
        <v>38191</v>
      </c>
      <c r="D6" s="6">
        <v>163320</v>
      </c>
      <c r="E6">
        <v>72</v>
      </c>
      <c r="F6" t="s">
        <v>245</v>
      </c>
    </row>
    <row r="7" spans="1:6" ht="12.75">
      <c r="A7" t="s">
        <v>160</v>
      </c>
      <c r="B7">
        <v>8732803</v>
      </c>
      <c r="C7" s="13">
        <v>38190</v>
      </c>
      <c r="D7" s="6">
        <v>902699</v>
      </c>
      <c r="E7">
        <v>72</v>
      </c>
      <c r="F7" t="s">
        <v>265</v>
      </c>
    </row>
    <row r="8" spans="1:6" ht="12.75">
      <c r="A8" t="s">
        <v>172</v>
      </c>
      <c r="B8">
        <v>848478</v>
      </c>
      <c r="C8" s="13">
        <v>38189</v>
      </c>
      <c r="D8" s="6">
        <v>5117000</v>
      </c>
      <c r="E8">
        <v>72</v>
      </c>
      <c r="F8" t="s">
        <v>243</v>
      </c>
    </row>
    <row r="9" spans="1:6" ht="12.75">
      <c r="A9" t="s">
        <v>281</v>
      </c>
      <c r="B9">
        <v>848508</v>
      </c>
      <c r="C9" s="13">
        <v>38191</v>
      </c>
      <c r="D9" s="6">
        <v>1654100</v>
      </c>
      <c r="E9">
        <v>72</v>
      </c>
      <c r="F9" t="s">
        <v>243</v>
      </c>
    </row>
    <row r="10" spans="1:6" ht="12.75">
      <c r="A10" t="s">
        <v>160</v>
      </c>
      <c r="B10">
        <v>8732804</v>
      </c>
      <c r="C10" s="13">
        <v>38201</v>
      </c>
      <c r="D10" s="6">
        <v>902699</v>
      </c>
      <c r="E10">
        <v>72</v>
      </c>
      <c r="F10" t="s">
        <v>265</v>
      </c>
    </row>
    <row r="11" spans="1:6" ht="12.75">
      <c r="A11" t="s">
        <v>267</v>
      </c>
      <c r="B11">
        <v>848604</v>
      </c>
      <c r="C11" s="13">
        <v>38198</v>
      </c>
      <c r="D11" s="6">
        <v>1713600</v>
      </c>
      <c r="E11">
        <v>72</v>
      </c>
      <c r="F11" t="s">
        <v>243</v>
      </c>
    </row>
    <row r="12" spans="1:4" ht="12.75">
      <c r="A12" t="s">
        <v>197</v>
      </c>
      <c r="D12" s="6">
        <f>SUM(D6:D11)</f>
        <v>10453418</v>
      </c>
    </row>
    <row r="13" spans="1:5" ht="12.75">
      <c r="A13" t="s">
        <v>198</v>
      </c>
      <c r="E13" s="41">
        <f>D3-D12</f>
        <v>146582</v>
      </c>
    </row>
    <row r="18" spans="1:4" ht="13.5" thickBot="1">
      <c r="A18" t="s">
        <v>91</v>
      </c>
      <c r="D18" s="6">
        <v>14000000</v>
      </c>
    </row>
    <row r="19" spans="1:4" ht="13.5" thickBot="1">
      <c r="A19" s="8" t="s">
        <v>87</v>
      </c>
      <c r="B19" s="8" t="s">
        <v>88</v>
      </c>
      <c r="C19" s="8" t="s">
        <v>89</v>
      </c>
      <c r="D19" s="12" t="s">
        <v>90</v>
      </c>
    </row>
    <row r="20" spans="1:6" ht="12.75">
      <c r="A20" t="s">
        <v>151</v>
      </c>
      <c r="B20">
        <v>9387907</v>
      </c>
      <c r="C20" s="13">
        <v>38195</v>
      </c>
      <c r="D20" s="6">
        <v>2018442</v>
      </c>
      <c r="E20">
        <v>20.25</v>
      </c>
      <c r="F20" t="s">
        <v>275</v>
      </c>
    </row>
    <row r="21" spans="1:6" ht="12.75">
      <c r="A21" t="s">
        <v>150</v>
      </c>
      <c r="B21">
        <v>8360518</v>
      </c>
      <c r="C21" s="13">
        <v>38195</v>
      </c>
      <c r="D21" s="6">
        <v>1736210</v>
      </c>
      <c r="E21">
        <v>20.25</v>
      </c>
      <c r="F21" t="s">
        <v>277</v>
      </c>
    </row>
    <row r="22" spans="1:6" ht="12.75">
      <c r="A22" t="s">
        <v>152</v>
      </c>
      <c r="B22" t="s">
        <v>153</v>
      </c>
      <c r="C22" s="13">
        <v>38191</v>
      </c>
      <c r="D22" s="6">
        <v>4053616</v>
      </c>
      <c r="E22">
        <v>20.25</v>
      </c>
      <c r="F22" t="s">
        <v>278</v>
      </c>
    </row>
    <row r="23" spans="1:6" ht="12.75">
      <c r="A23" t="s">
        <v>157</v>
      </c>
      <c r="B23">
        <v>1307977</v>
      </c>
      <c r="C23" s="13">
        <v>38191</v>
      </c>
      <c r="D23" s="6">
        <v>94784</v>
      </c>
      <c r="E23">
        <v>24.07</v>
      </c>
      <c r="F23" t="s">
        <v>245</v>
      </c>
    </row>
    <row r="24" spans="1:6" ht="12.75">
      <c r="A24" t="s">
        <v>166</v>
      </c>
      <c r="B24">
        <v>848478</v>
      </c>
      <c r="C24" s="16">
        <v>38189</v>
      </c>
      <c r="D24" s="6">
        <v>2308600</v>
      </c>
      <c r="E24">
        <v>26.03</v>
      </c>
      <c r="F24" t="s">
        <v>243</v>
      </c>
    </row>
    <row r="25" spans="1:6" ht="12.75">
      <c r="A25" t="s">
        <v>171</v>
      </c>
      <c r="B25">
        <v>848478</v>
      </c>
      <c r="C25" s="13">
        <v>38189</v>
      </c>
      <c r="D25" s="6">
        <v>666400</v>
      </c>
      <c r="E25">
        <v>24.07</v>
      </c>
      <c r="F25" t="s">
        <v>243</v>
      </c>
    </row>
    <row r="26" spans="1:6" ht="12.75">
      <c r="A26" t="s">
        <v>180</v>
      </c>
      <c r="B26">
        <v>6921588</v>
      </c>
      <c r="C26" s="13">
        <v>38264</v>
      </c>
      <c r="D26" s="6">
        <v>1988490</v>
      </c>
      <c r="E26">
        <v>20.25</v>
      </c>
      <c r="F26" t="s">
        <v>263</v>
      </c>
    </row>
    <row r="27" spans="1:5" ht="12.75">
      <c r="A27" t="s">
        <v>346</v>
      </c>
      <c r="B27">
        <v>8444781</v>
      </c>
      <c r="C27" s="13">
        <v>38268</v>
      </c>
      <c r="D27" s="6">
        <v>388604</v>
      </c>
      <c r="E27">
        <v>24.07</v>
      </c>
    </row>
    <row r="28" spans="1:4" ht="12.75">
      <c r="A28" t="s">
        <v>197</v>
      </c>
      <c r="D28" s="6">
        <f>SUM(D20:D27)</f>
        <v>13255146</v>
      </c>
    </row>
    <row r="29" spans="1:5" ht="12.75">
      <c r="A29" t="s">
        <v>198</v>
      </c>
      <c r="E29" s="41">
        <f>D18-D28</f>
        <v>744854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:F27"/>
    </sheetView>
  </sheetViews>
  <sheetFormatPr defaultColWidth="9.140625" defaultRowHeight="12.75"/>
  <cols>
    <col min="1" max="1" width="22.7109375" style="0" bestFit="1" customWidth="1"/>
    <col min="2" max="2" width="15.7109375" style="0" bestFit="1" customWidth="1"/>
    <col min="3" max="3" width="8.140625" style="0" bestFit="1" customWidth="1"/>
    <col min="4" max="4" width="10.140625" style="6" bestFit="1" customWidth="1"/>
    <col min="5" max="5" width="9.7109375" style="0" bestFit="1" customWidth="1"/>
    <col min="6" max="6" width="14.7109375" style="0" bestFit="1" customWidth="1"/>
  </cols>
  <sheetData>
    <row r="1" ht="12.75">
      <c r="A1" t="s">
        <v>144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27499400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159</v>
      </c>
      <c r="B6">
        <v>1307977</v>
      </c>
      <c r="C6" s="13">
        <v>38191</v>
      </c>
      <c r="D6" s="6">
        <v>6831509</v>
      </c>
      <c r="E6">
        <v>72</v>
      </c>
      <c r="F6" t="s">
        <v>245</v>
      </c>
    </row>
    <row r="7" spans="1:6" ht="12.75">
      <c r="A7" s="17" t="s">
        <v>200</v>
      </c>
      <c r="B7">
        <v>848478</v>
      </c>
      <c r="C7" s="13">
        <v>38189</v>
      </c>
      <c r="D7" s="6">
        <v>9817500</v>
      </c>
      <c r="E7">
        <v>72</v>
      </c>
      <c r="F7" t="s">
        <v>243</v>
      </c>
    </row>
    <row r="8" spans="1:6" ht="12.75">
      <c r="A8" s="17" t="s">
        <v>251</v>
      </c>
      <c r="B8">
        <v>41525</v>
      </c>
      <c r="C8" s="13">
        <v>38217</v>
      </c>
      <c r="D8" s="6">
        <v>6584865</v>
      </c>
      <c r="E8" s="6">
        <v>72</v>
      </c>
      <c r="F8" t="s">
        <v>246</v>
      </c>
    </row>
    <row r="9" spans="1:6" ht="12.75">
      <c r="A9" s="17" t="s">
        <v>291</v>
      </c>
      <c r="B9">
        <v>5802670</v>
      </c>
      <c r="C9" s="13">
        <v>38264</v>
      </c>
      <c r="D9" s="6">
        <v>3692674</v>
      </c>
      <c r="F9" t="s">
        <v>292</v>
      </c>
    </row>
    <row r="10" spans="1:6" ht="12.75">
      <c r="A10" s="17" t="s">
        <v>158</v>
      </c>
      <c r="B10">
        <v>8732807</v>
      </c>
      <c r="C10" s="13">
        <v>38280</v>
      </c>
      <c r="D10" s="6">
        <v>361749</v>
      </c>
      <c r="F10" t="s">
        <v>265</v>
      </c>
    </row>
    <row r="11" spans="1:4" ht="12.75">
      <c r="A11" s="17" t="s">
        <v>197</v>
      </c>
      <c r="D11" s="6">
        <f>SUM(D6:D10)</f>
        <v>27288297</v>
      </c>
    </row>
    <row r="12" spans="1:5" ht="12.75">
      <c r="A12" s="17" t="s">
        <v>198</v>
      </c>
      <c r="E12" s="41">
        <f>D3-D11</f>
        <v>211103</v>
      </c>
    </row>
    <row r="13" ht="12.75">
      <c r="E13" s="6"/>
    </row>
    <row r="14" spans="1:4" ht="13.5" thickBot="1">
      <c r="A14" t="s">
        <v>91</v>
      </c>
      <c r="D14" s="6">
        <v>29000000</v>
      </c>
    </row>
    <row r="15" spans="1:4" ht="13.5" thickBot="1">
      <c r="A15" s="8" t="s">
        <v>87</v>
      </c>
      <c r="B15" s="8" t="s">
        <v>88</v>
      </c>
      <c r="C15" s="8" t="s">
        <v>89</v>
      </c>
      <c r="D15" s="12" t="s">
        <v>90</v>
      </c>
    </row>
    <row r="16" spans="1:6" ht="12.75">
      <c r="A16" t="s">
        <v>150</v>
      </c>
      <c r="B16">
        <v>8360518</v>
      </c>
      <c r="C16" s="13">
        <v>38195</v>
      </c>
      <c r="D16" s="6">
        <v>449052</v>
      </c>
      <c r="E16">
        <v>20.25</v>
      </c>
      <c r="F16" t="s">
        <v>277</v>
      </c>
    </row>
    <row r="17" spans="1:6" ht="12.75">
      <c r="A17" t="s">
        <v>152</v>
      </c>
      <c r="B17" t="s">
        <v>153</v>
      </c>
      <c r="C17" s="13">
        <v>38191</v>
      </c>
      <c r="D17" s="6">
        <v>2417961</v>
      </c>
      <c r="E17">
        <v>20.25</v>
      </c>
      <c r="F17" t="s">
        <v>278</v>
      </c>
    </row>
    <row r="18" spans="1:6" ht="12.75">
      <c r="A18" t="s">
        <v>152</v>
      </c>
      <c r="B18" t="s">
        <v>153</v>
      </c>
      <c r="C18" s="13">
        <v>38191</v>
      </c>
      <c r="D18" s="6">
        <v>2559178</v>
      </c>
      <c r="E18" s="18" t="s">
        <v>177</v>
      </c>
      <c r="F18" t="s">
        <v>278</v>
      </c>
    </row>
    <row r="19" spans="1:6" ht="12.75">
      <c r="A19" t="s">
        <v>189</v>
      </c>
      <c r="B19">
        <v>849541</v>
      </c>
      <c r="C19" s="13">
        <v>38208</v>
      </c>
      <c r="D19" s="6">
        <v>9305800</v>
      </c>
      <c r="E19">
        <v>26.03</v>
      </c>
      <c r="F19" t="s">
        <v>243</v>
      </c>
    </row>
    <row r="20" spans="1:6" ht="12.75">
      <c r="A20" t="s">
        <v>190</v>
      </c>
      <c r="B20">
        <v>849519</v>
      </c>
      <c r="C20" s="13">
        <v>38205</v>
      </c>
      <c r="D20" s="6">
        <v>8877400</v>
      </c>
      <c r="E20">
        <v>26.03</v>
      </c>
      <c r="F20" t="s">
        <v>243</v>
      </c>
    </row>
    <row r="21" spans="1:6" ht="12.75">
      <c r="A21" t="s">
        <v>180</v>
      </c>
      <c r="B21">
        <v>6921588</v>
      </c>
      <c r="C21" s="13">
        <v>38264</v>
      </c>
      <c r="D21" s="6">
        <v>1988490</v>
      </c>
      <c r="E21">
        <v>20.25</v>
      </c>
      <c r="F21" t="s">
        <v>263</v>
      </c>
    </row>
    <row r="22" spans="1:6" ht="12.75">
      <c r="A22" t="s">
        <v>157</v>
      </c>
      <c r="B22">
        <v>8732806</v>
      </c>
      <c r="C22" s="13">
        <v>38275</v>
      </c>
      <c r="D22" s="6">
        <v>327701</v>
      </c>
      <c r="E22">
        <v>24.07</v>
      </c>
      <c r="F22" t="s">
        <v>265</v>
      </c>
    </row>
    <row r="23" spans="1:6" ht="12.75">
      <c r="A23" t="s">
        <v>343</v>
      </c>
      <c r="B23">
        <v>8444781</v>
      </c>
      <c r="C23" s="13">
        <v>38268</v>
      </c>
      <c r="D23" s="6">
        <v>4471425</v>
      </c>
      <c r="E23">
        <v>26.03</v>
      </c>
      <c r="F23" t="s">
        <v>245</v>
      </c>
    </row>
    <row r="24" spans="1:4" ht="12.75">
      <c r="A24" t="s">
        <v>197</v>
      </c>
      <c r="D24" s="6">
        <f>SUM(D16:D23)</f>
        <v>30397007</v>
      </c>
    </row>
    <row r="25" spans="1:5" ht="12.75">
      <c r="A25" t="s">
        <v>198</v>
      </c>
      <c r="E25" s="41">
        <f>D14-D24</f>
        <v>-1397007</v>
      </c>
    </row>
    <row r="27" spans="1:6" ht="12.75">
      <c r="A27" t="s">
        <v>266</v>
      </c>
      <c r="B27">
        <v>8322017</v>
      </c>
      <c r="C27" s="13">
        <v>38323</v>
      </c>
      <c r="D27" s="6">
        <v>2293024</v>
      </c>
      <c r="E27">
        <v>26.03</v>
      </c>
      <c r="F27" t="s">
        <v>295</v>
      </c>
    </row>
  </sheetData>
  <printOptions/>
  <pageMargins left="0.7480314960629921" right="0.35433070866141736" top="0.984251968503937" bottom="0.984251968503937" header="0.5118110236220472" footer="0.5118110236220472"/>
  <pageSetup horizontalDpi="600" verticalDpi="60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4"/>
    </sheetView>
  </sheetViews>
  <sheetFormatPr defaultColWidth="9.140625" defaultRowHeight="12.75"/>
  <cols>
    <col min="1" max="1" width="22.710937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145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22000000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291</v>
      </c>
      <c r="B6">
        <v>1430348</v>
      </c>
      <c r="C6" s="13">
        <v>38295</v>
      </c>
      <c r="D6" s="6">
        <v>2568760</v>
      </c>
      <c r="E6">
        <v>72</v>
      </c>
      <c r="F6" t="s">
        <v>246</v>
      </c>
    </row>
    <row r="7" spans="1:6" ht="12.75">
      <c r="A7" s="17" t="s">
        <v>164</v>
      </c>
      <c r="B7">
        <v>8732808</v>
      </c>
      <c r="C7" s="13">
        <v>38294</v>
      </c>
      <c r="D7" s="6">
        <v>1505100</v>
      </c>
      <c r="E7">
        <v>72</v>
      </c>
      <c r="F7" t="s">
        <v>265</v>
      </c>
    </row>
    <row r="11" spans="1:4" ht="13.5" thickBot="1">
      <c r="A11" t="s">
        <v>91</v>
      </c>
      <c r="D11" s="6">
        <v>5000000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171</v>
      </c>
      <c r="B13">
        <v>8444243</v>
      </c>
      <c r="C13" s="13">
        <v>38307</v>
      </c>
      <c r="D13" s="6">
        <v>802219</v>
      </c>
      <c r="E13">
        <v>24.07</v>
      </c>
      <c r="F13" t="s">
        <v>245</v>
      </c>
    </row>
    <row r="14" spans="1:6" ht="12.75">
      <c r="A14" t="s">
        <v>358</v>
      </c>
      <c r="B14">
        <v>8444217</v>
      </c>
      <c r="C14" s="13">
        <v>38306</v>
      </c>
      <c r="D14" s="6">
        <v>1026889</v>
      </c>
      <c r="E14">
        <v>24.07</v>
      </c>
      <c r="F14" t="s">
        <v>245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F17"/>
    </sheetView>
  </sheetViews>
  <sheetFormatPr defaultColWidth="9.140625" defaultRowHeight="12.75"/>
  <cols>
    <col min="1" max="1" width="16.710937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6" max="6" width="14.7109375" style="0" bestFit="1" customWidth="1"/>
  </cols>
  <sheetData>
    <row r="1" ht="12.75">
      <c r="A1" t="s">
        <v>146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1" spans="1:4" ht="13.5" thickBot="1">
      <c r="A11" t="s">
        <v>91</v>
      </c>
      <c r="D11" s="6">
        <v>16000000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163</v>
      </c>
      <c r="B13">
        <v>6507386</v>
      </c>
      <c r="C13" s="13">
        <v>38190</v>
      </c>
      <c r="D13" s="6">
        <v>3500599</v>
      </c>
      <c r="E13">
        <v>24.07</v>
      </c>
      <c r="F13" t="s">
        <v>246</v>
      </c>
    </row>
    <row r="14" spans="1:6" ht="12.75">
      <c r="A14" t="s">
        <v>166</v>
      </c>
      <c r="B14">
        <v>848478</v>
      </c>
      <c r="C14" s="13">
        <v>38189</v>
      </c>
      <c r="D14" s="6">
        <v>5128900</v>
      </c>
      <c r="E14">
        <v>26.03</v>
      </c>
      <c r="F14" t="s">
        <v>243</v>
      </c>
    </row>
    <row r="15" spans="1:6" ht="12.75">
      <c r="A15" t="s">
        <v>167</v>
      </c>
      <c r="B15">
        <v>848478</v>
      </c>
      <c r="C15" s="13">
        <v>38189</v>
      </c>
      <c r="D15" s="6">
        <v>4224500</v>
      </c>
      <c r="E15" s="14">
        <v>24.07</v>
      </c>
      <c r="F15" t="s">
        <v>243</v>
      </c>
    </row>
    <row r="16" spans="1:4" ht="12.75">
      <c r="A16" t="s">
        <v>197</v>
      </c>
      <c r="D16" s="6">
        <f>SUM(D13:D15)</f>
        <v>12853999</v>
      </c>
    </row>
    <row r="17" spans="1:5" ht="12.75">
      <c r="A17" t="s">
        <v>198</v>
      </c>
      <c r="E17" s="41">
        <f>D11-D16</f>
        <v>3146001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E12"/>
    </sheetView>
  </sheetViews>
  <sheetFormatPr defaultColWidth="9.140625" defaultRowHeight="12.75"/>
  <cols>
    <col min="1" max="1" width="22.710937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147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9000000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4" ht="12.75">
      <c r="A6" s="17" t="s">
        <v>82</v>
      </c>
      <c r="D6" s="6">
        <v>6788900</v>
      </c>
    </row>
    <row r="7" spans="1:5" ht="12.75">
      <c r="A7" s="17" t="s">
        <v>297</v>
      </c>
      <c r="D7" s="6">
        <v>815100</v>
      </c>
      <c r="E7" s="6"/>
    </row>
    <row r="8" spans="1:4" ht="12.75">
      <c r="A8" s="17" t="s">
        <v>197</v>
      </c>
      <c r="D8" s="6">
        <f>SUM(D6:D7)</f>
        <v>7604000</v>
      </c>
    </row>
    <row r="9" spans="1:5" ht="12.75">
      <c r="A9" s="17" t="s">
        <v>198</v>
      </c>
      <c r="E9" s="6">
        <f>D3-D8</f>
        <v>1396000</v>
      </c>
    </row>
    <row r="11" spans="1:4" ht="13.5" thickBot="1">
      <c r="A11" t="s">
        <v>91</v>
      </c>
      <c r="D11" s="6">
        <v>3000000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3"/>
    </sheetView>
  </sheetViews>
  <sheetFormatPr defaultColWidth="9.140625" defaultRowHeight="12.75"/>
  <cols>
    <col min="1" max="1" width="22.7109375" style="0" bestFit="1" customWidth="1"/>
    <col min="2" max="3" width="15.00390625" style="0" customWidth="1"/>
    <col min="4" max="4" width="12.57421875" style="6" customWidth="1"/>
    <col min="5" max="5" width="11.421875" style="0" customWidth="1"/>
    <col min="6" max="6" width="10.57421875" style="0" customWidth="1"/>
  </cols>
  <sheetData>
    <row r="1" ht="12.75">
      <c r="A1" t="s">
        <v>148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11" spans="1:4" ht="13.5" thickBot="1">
      <c r="A11" t="s">
        <v>91</v>
      </c>
      <c r="D11" s="6">
        <v>14750000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152</v>
      </c>
      <c r="B13">
        <v>9663333</v>
      </c>
      <c r="C13" s="13">
        <v>38279</v>
      </c>
      <c r="D13" s="6">
        <v>708050</v>
      </c>
      <c r="E13">
        <v>25</v>
      </c>
      <c r="F13" t="s">
        <v>272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F22"/>
    </sheetView>
  </sheetViews>
  <sheetFormatPr defaultColWidth="9.140625" defaultRowHeight="12.75"/>
  <cols>
    <col min="1" max="1" width="22.7109375" style="0" bestFit="1" customWidth="1"/>
    <col min="2" max="2" width="12.57421875" style="0" bestFit="1" customWidth="1"/>
    <col min="3" max="3" width="8.140625" style="0" bestFit="1" customWidth="1"/>
    <col min="4" max="4" width="12.57421875" style="6" customWidth="1"/>
    <col min="6" max="6" width="14.7109375" style="0" bestFit="1" customWidth="1"/>
  </cols>
  <sheetData>
    <row r="1" ht="12.75">
      <c r="A1" t="s">
        <v>93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18000000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183</v>
      </c>
      <c r="B6">
        <v>41813</v>
      </c>
      <c r="C6" s="13">
        <v>38237</v>
      </c>
      <c r="D6" s="6">
        <v>17155040</v>
      </c>
      <c r="E6">
        <v>72</v>
      </c>
      <c r="F6" t="s">
        <v>246</v>
      </c>
    </row>
    <row r="7" spans="1:6" ht="12.75">
      <c r="A7" s="17" t="s">
        <v>164</v>
      </c>
      <c r="B7">
        <v>844781</v>
      </c>
      <c r="C7" s="13">
        <v>38268</v>
      </c>
      <c r="D7" s="6">
        <v>784659</v>
      </c>
      <c r="E7">
        <v>72</v>
      </c>
      <c r="F7" t="s">
        <v>245</v>
      </c>
    </row>
    <row r="8" spans="1:4" ht="12.75">
      <c r="A8" s="17" t="s">
        <v>197</v>
      </c>
      <c r="C8" s="13"/>
      <c r="D8" s="6">
        <f>SUM(D6:D7)</f>
        <v>17939699</v>
      </c>
    </row>
    <row r="9" spans="1:5" ht="12.75">
      <c r="A9" s="17" t="s">
        <v>198</v>
      </c>
      <c r="E9" s="41">
        <f>D3-D8</f>
        <v>60301</v>
      </c>
    </row>
    <row r="11" spans="1:4" ht="13.5" thickBot="1">
      <c r="A11" t="s">
        <v>91</v>
      </c>
      <c r="D11" s="6">
        <v>30000000</v>
      </c>
    </row>
    <row r="12" spans="1:4" ht="13.5" thickBot="1">
      <c r="A12" s="8" t="s">
        <v>87</v>
      </c>
      <c r="B12" s="8" t="s">
        <v>88</v>
      </c>
      <c r="C12" s="8" t="s">
        <v>89</v>
      </c>
      <c r="D12" s="12" t="s">
        <v>90</v>
      </c>
    </row>
    <row r="13" spans="1:6" ht="12.75">
      <c r="A13" t="s">
        <v>161</v>
      </c>
      <c r="B13">
        <v>3530149</v>
      </c>
      <c r="C13" s="13">
        <v>38189</v>
      </c>
      <c r="D13" s="6">
        <v>11438280</v>
      </c>
      <c r="E13">
        <v>24.07</v>
      </c>
      <c r="F13" t="s">
        <v>244</v>
      </c>
    </row>
    <row r="14" spans="1:6" ht="12.75">
      <c r="A14" t="s">
        <v>163</v>
      </c>
      <c r="B14">
        <v>6507386</v>
      </c>
      <c r="C14" s="13">
        <v>38190</v>
      </c>
      <c r="D14" s="6">
        <v>1750300</v>
      </c>
      <c r="E14">
        <v>24.07</v>
      </c>
      <c r="F14" t="s">
        <v>246</v>
      </c>
    </row>
    <row r="15" spans="1:6" ht="12.75">
      <c r="A15" t="s">
        <v>170</v>
      </c>
      <c r="B15">
        <v>848478</v>
      </c>
      <c r="C15" s="13">
        <v>38189</v>
      </c>
      <c r="D15" s="6">
        <v>1023400</v>
      </c>
      <c r="E15">
        <v>24.07</v>
      </c>
      <c r="F15" t="s">
        <v>243</v>
      </c>
    </row>
    <row r="16" spans="1:6" ht="12.75">
      <c r="A16" t="s">
        <v>187</v>
      </c>
      <c r="B16">
        <v>849519</v>
      </c>
      <c r="C16" s="13">
        <v>38205</v>
      </c>
      <c r="D16" s="6">
        <v>3022600</v>
      </c>
      <c r="E16">
        <v>26.03</v>
      </c>
      <c r="F16" t="s">
        <v>243</v>
      </c>
    </row>
    <row r="17" spans="1:6" ht="12.75">
      <c r="A17" t="s">
        <v>192</v>
      </c>
      <c r="B17">
        <v>849519</v>
      </c>
      <c r="C17" s="13">
        <v>38205</v>
      </c>
      <c r="D17" s="6">
        <v>3546200</v>
      </c>
      <c r="E17">
        <v>24.07</v>
      </c>
      <c r="F17" t="s">
        <v>243</v>
      </c>
    </row>
    <row r="18" spans="1:6" ht="12.75">
      <c r="A18" t="s">
        <v>166</v>
      </c>
      <c r="B18">
        <v>848652</v>
      </c>
      <c r="C18" s="13">
        <v>38201</v>
      </c>
      <c r="D18" s="6">
        <v>3974600</v>
      </c>
      <c r="E18">
        <v>26.03</v>
      </c>
      <c r="F18" t="s">
        <v>243</v>
      </c>
    </row>
    <row r="19" spans="1:6" ht="12.75">
      <c r="A19" t="s">
        <v>193</v>
      </c>
      <c r="C19" s="13"/>
      <c r="D19" s="6">
        <v>1886845</v>
      </c>
      <c r="E19">
        <v>26.03</v>
      </c>
      <c r="F19" t="s">
        <v>246</v>
      </c>
    </row>
    <row r="20" spans="1:6" ht="12.75">
      <c r="A20" t="s">
        <v>307</v>
      </c>
      <c r="B20">
        <v>5802670</v>
      </c>
      <c r="C20" s="13">
        <v>38264</v>
      </c>
      <c r="D20" s="6">
        <v>2301698</v>
      </c>
      <c r="E20">
        <v>26.03</v>
      </c>
      <c r="F20" t="s">
        <v>292</v>
      </c>
    </row>
    <row r="21" spans="1:4" ht="12.75">
      <c r="A21" t="s">
        <v>197</v>
      </c>
      <c r="D21" s="6">
        <f>SUM(D13:D20)</f>
        <v>28943923</v>
      </c>
    </row>
    <row r="22" spans="1:5" ht="12.75">
      <c r="A22" t="s">
        <v>198</v>
      </c>
      <c r="E22" s="41">
        <f>D11-D21</f>
        <v>1056077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:F29"/>
    </sheetView>
  </sheetViews>
  <sheetFormatPr defaultColWidth="9.140625" defaultRowHeight="12.75"/>
  <cols>
    <col min="1" max="1" width="22.710937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5" max="5" width="10.140625" style="0" bestFit="1" customWidth="1"/>
    <col min="6" max="6" width="10.57421875" style="0" customWidth="1"/>
  </cols>
  <sheetData>
    <row r="1" ht="12.75">
      <c r="A1" t="s">
        <v>94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60000000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192</v>
      </c>
      <c r="B6">
        <v>849519</v>
      </c>
      <c r="C6" s="13">
        <v>38205</v>
      </c>
      <c r="D6" s="6">
        <v>3546200</v>
      </c>
      <c r="E6">
        <v>72</v>
      </c>
      <c r="F6" t="s">
        <v>243</v>
      </c>
    </row>
    <row r="7" spans="1:6" ht="12.75">
      <c r="A7" s="17" t="s">
        <v>302</v>
      </c>
      <c r="B7">
        <v>6476772</v>
      </c>
      <c r="C7" s="13">
        <v>38292</v>
      </c>
      <c r="D7" s="6">
        <v>18561317</v>
      </c>
      <c r="E7" s="6">
        <v>72</v>
      </c>
      <c r="F7" t="s">
        <v>295</v>
      </c>
    </row>
    <row r="8" spans="1:6" ht="12.75">
      <c r="A8" s="17" t="s">
        <v>306</v>
      </c>
      <c r="B8">
        <v>6479912</v>
      </c>
      <c r="C8" s="13">
        <v>38257</v>
      </c>
      <c r="D8" s="6">
        <v>6807449</v>
      </c>
      <c r="E8">
        <v>72</v>
      </c>
      <c r="F8" t="s">
        <v>295</v>
      </c>
    </row>
    <row r="9" spans="1:6" ht="12.75">
      <c r="A9" s="17" t="s">
        <v>316</v>
      </c>
      <c r="B9">
        <v>8732807</v>
      </c>
      <c r="C9" s="13">
        <v>38280</v>
      </c>
      <c r="D9" s="6">
        <v>4399470</v>
      </c>
      <c r="F9" t="s">
        <v>265</v>
      </c>
    </row>
    <row r="10" spans="1:6" ht="12.75">
      <c r="A10" s="17" t="s">
        <v>318</v>
      </c>
      <c r="B10">
        <v>6479920</v>
      </c>
      <c r="C10" s="13">
        <v>38271</v>
      </c>
      <c r="D10" s="6">
        <v>21010039</v>
      </c>
      <c r="F10" t="s">
        <v>295</v>
      </c>
    </row>
    <row r="11" spans="1:6" ht="12.75">
      <c r="A11" s="17" t="s">
        <v>319</v>
      </c>
      <c r="D11" s="6">
        <v>4759881</v>
      </c>
      <c r="F11" t="s">
        <v>320</v>
      </c>
    </row>
    <row r="12" spans="1:4" ht="12.75">
      <c r="A12" s="17" t="s">
        <v>197</v>
      </c>
      <c r="D12" s="6">
        <f>SUM(D6:D11)</f>
        <v>59084356</v>
      </c>
    </row>
    <row r="13" ht="12.75">
      <c r="A13" s="17"/>
    </row>
    <row r="14" spans="1:5" ht="12.75">
      <c r="A14" s="17" t="s">
        <v>198</v>
      </c>
      <c r="E14" s="41">
        <f>D3-D12</f>
        <v>915644</v>
      </c>
    </row>
    <row r="17" spans="1:4" ht="13.5" thickBot="1">
      <c r="A17" t="s">
        <v>91</v>
      </c>
      <c r="D17" s="6">
        <v>30000000</v>
      </c>
    </row>
    <row r="18" spans="1:4" ht="13.5" thickBot="1">
      <c r="A18" s="8" t="s">
        <v>87</v>
      </c>
      <c r="B18" s="8" t="s">
        <v>88</v>
      </c>
      <c r="C18" s="8" t="s">
        <v>89</v>
      </c>
      <c r="D18" s="12" t="s">
        <v>90</v>
      </c>
    </row>
    <row r="19" spans="1:6" ht="12.75">
      <c r="A19" t="s">
        <v>190</v>
      </c>
      <c r="D19" s="6">
        <v>13233657</v>
      </c>
      <c r="E19">
        <v>26.03</v>
      </c>
      <c r="F19" t="s">
        <v>246</v>
      </c>
    </row>
    <row r="20" spans="1:6" ht="12.75">
      <c r="A20" t="s">
        <v>195</v>
      </c>
      <c r="B20">
        <v>849519</v>
      </c>
      <c r="C20" s="13">
        <v>38205</v>
      </c>
      <c r="D20" s="6">
        <v>1820700</v>
      </c>
      <c r="E20">
        <v>24.07</v>
      </c>
      <c r="F20" t="s">
        <v>243</v>
      </c>
    </row>
    <row r="21" spans="1:6" ht="12.75">
      <c r="A21" t="s">
        <v>156</v>
      </c>
      <c r="B21">
        <v>1796686</v>
      </c>
      <c r="C21" s="13">
        <v>38222</v>
      </c>
      <c r="D21" s="6">
        <v>3298789</v>
      </c>
      <c r="E21">
        <v>26.03</v>
      </c>
      <c r="F21" t="s">
        <v>248</v>
      </c>
    </row>
    <row r="22" spans="1:6" ht="12.75">
      <c r="A22" t="s">
        <v>308</v>
      </c>
      <c r="B22">
        <v>5802670</v>
      </c>
      <c r="C22" s="13">
        <v>38264</v>
      </c>
      <c r="D22" s="6">
        <v>2301698</v>
      </c>
      <c r="E22">
        <v>26.03</v>
      </c>
      <c r="F22" t="s">
        <v>292</v>
      </c>
    </row>
    <row r="23" spans="1:6" ht="12.75">
      <c r="A23" t="s">
        <v>195</v>
      </c>
      <c r="B23">
        <v>6479925</v>
      </c>
      <c r="D23" s="6">
        <v>1321603</v>
      </c>
      <c r="E23">
        <v>26.03</v>
      </c>
      <c r="F23" t="s">
        <v>295</v>
      </c>
    </row>
    <row r="24" spans="1:6" ht="12.75">
      <c r="A24" t="s">
        <v>313</v>
      </c>
      <c r="B24">
        <v>6479920</v>
      </c>
      <c r="C24" s="13">
        <v>38271</v>
      </c>
      <c r="D24" s="6">
        <v>1566345</v>
      </c>
      <c r="E24">
        <v>26.03</v>
      </c>
      <c r="F24" t="s">
        <v>295</v>
      </c>
    </row>
    <row r="25" spans="1:6" ht="12.75">
      <c r="A25" t="s">
        <v>314</v>
      </c>
      <c r="B25">
        <v>8444789</v>
      </c>
      <c r="C25" s="13">
        <v>38271</v>
      </c>
      <c r="D25" s="6">
        <v>43874</v>
      </c>
      <c r="E25">
        <v>20.25</v>
      </c>
      <c r="F25" t="s">
        <v>245</v>
      </c>
    </row>
    <row r="26" spans="1:6" ht="12.75">
      <c r="A26" t="s">
        <v>315</v>
      </c>
      <c r="B26">
        <v>6479918</v>
      </c>
      <c r="C26" s="13">
        <v>38268</v>
      </c>
      <c r="D26" s="6">
        <v>2398465</v>
      </c>
      <c r="E26">
        <v>26.03</v>
      </c>
      <c r="F26" t="s">
        <v>295</v>
      </c>
    </row>
    <row r="27" spans="1:4" ht="12.75">
      <c r="A27" t="s">
        <v>197</v>
      </c>
      <c r="D27" s="6">
        <f>SUM(D19:D26)</f>
        <v>25985131</v>
      </c>
    </row>
    <row r="29" spans="1:5" ht="12.75">
      <c r="A29" t="s">
        <v>198</v>
      </c>
      <c r="E29" s="41">
        <f>D17-D27</f>
        <v>4014869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F21"/>
    </sheetView>
  </sheetViews>
  <sheetFormatPr defaultColWidth="9.140625" defaultRowHeight="12.75"/>
  <cols>
    <col min="1" max="1" width="22.7109375" style="0" bestFit="1" customWidth="1"/>
    <col min="2" max="2" width="12.57421875" style="0" bestFit="1" customWidth="1"/>
    <col min="3" max="3" width="8.140625" style="0" bestFit="1" customWidth="1"/>
    <col min="4" max="4" width="10.140625" style="6" bestFit="1" customWidth="1"/>
    <col min="5" max="5" width="10.140625" style="0" bestFit="1" customWidth="1"/>
    <col min="6" max="6" width="14.7109375" style="0" bestFit="1" customWidth="1"/>
  </cols>
  <sheetData>
    <row r="1" ht="12.75">
      <c r="A1" t="s">
        <v>95</v>
      </c>
    </row>
    <row r="2" ht="13.5" thickBot="1"/>
    <row r="3" spans="1:6" ht="13.5" thickBot="1">
      <c r="A3" s="7" t="s">
        <v>85</v>
      </c>
      <c r="B3" s="9" t="s">
        <v>86</v>
      </c>
      <c r="C3" s="10"/>
      <c r="D3" s="11">
        <v>39000000</v>
      </c>
      <c r="E3" s="10"/>
      <c r="F3" s="10"/>
    </row>
    <row r="4" ht="13.5" thickBot="1"/>
    <row r="5" spans="1:4" ht="13.5" thickBot="1">
      <c r="A5" s="8" t="s">
        <v>87</v>
      </c>
      <c r="B5" s="8" t="s">
        <v>88</v>
      </c>
      <c r="C5" s="8" t="s">
        <v>89</v>
      </c>
      <c r="D5" s="12" t="s">
        <v>90</v>
      </c>
    </row>
    <row r="6" spans="1:6" ht="12.75">
      <c r="A6" s="17" t="s">
        <v>182</v>
      </c>
      <c r="B6" s="15">
        <v>41813</v>
      </c>
      <c r="C6" s="13">
        <v>38237</v>
      </c>
      <c r="D6" s="6">
        <v>33703180</v>
      </c>
      <c r="E6" s="6">
        <v>72</v>
      </c>
      <c r="F6" t="s">
        <v>246</v>
      </c>
    </row>
    <row r="7" spans="1:6" ht="12.75">
      <c r="A7" s="17" t="s">
        <v>249</v>
      </c>
      <c r="B7">
        <v>849418</v>
      </c>
      <c r="C7" s="13">
        <v>38212</v>
      </c>
      <c r="D7" s="6">
        <v>5296820</v>
      </c>
      <c r="E7">
        <v>72</v>
      </c>
      <c r="F7" t="s">
        <v>243</v>
      </c>
    </row>
    <row r="8" spans="1:5" ht="12.75">
      <c r="A8" s="17" t="s">
        <v>61</v>
      </c>
      <c r="D8" s="6">
        <f>SUM(D6:D7)</f>
        <v>39000000</v>
      </c>
      <c r="E8" s="42">
        <v>0</v>
      </c>
    </row>
    <row r="12" spans="1:4" ht="13.5" thickBot="1">
      <c r="A12" t="s">
        <v>91</v>
      </c>
      <c r="D12" s="6">
        <v>30000000</v>
      </c>
    </row>
    <row r="13" spans="1:4" ht="13.5" thickBot="1">
      <c r="A13" s="8" t="s">
        <v>87</v>
      </c>
      <c r="B13" s="8" t="s">
        <v>88</v>
      </c>
      <c r="C13" s="8" t="s">
        <v>89</v>
      </c>
      <c r="D13" s="12" t="s">
        <v>90</v>
      </c>
    </row>
    <row r="14" spans="1:6" ht="12.75">
      <c r="A14" t="s">
        <v>165</v>
      </c>
      <c r="B14">
        <v>848516</v>
      </c>
      <c r="C14" s="13">
        <v>38191</v>
      </c>
      <c r="D14" s="6">
        <v>19254200</v>
      </c>
      <c r="E14">
        <v>26.03</v>
      </c>
      <c r="F14" t="s">
        <v>243</v>
      </c>
    </row>
    <row r="15" spans="1:6" ht="12.75">
      <c r="A15" t="s">
        <v>327</v>
      </c>
      <c r="B15">
        <v>851035</v>
      </c>
      <c r="C15" s="13">
        <v>38247</v>
      </c>
      <c r="D15" s="6">
        <v>1428000</v>
      </c>
      <c r="E15">
        <v>24.07</v>
      </c>
      <c r="F15" t="s">
        <v>243</v>
      </c>
    </row>
    <row r="16" spans="1:6" ht="12.75">
      <c r="A16" t="s">
        <v>180</v>
      </c>
      <c r="B16">
        <v>4685606</v>
      </c>
      <c r="C16" s="13">
        <v>38268</v>
      </c>
      <c r="D16" s="6">
        <v>2217077</v>
      </c>
      <c r="E16">
        <v>20.25</v>
      </c>
      <c r="F16" t="s">
        <v>334</v>
      </c>
    </row>
    <row r="17" spans="1:6" ht="12.75">
      <c r="A17" t="s">
        <v>342</v>
      </c>
      <c r="B17">
        <v>8750212</v>
      </c>
      <c r="C17" s="13">
        <v>38295</v>
      </c>
      <c r="D17" s="6">
        <v>2380000</v>
      </c>
      <c r="E17">
        <v>20.25</v>
      </c>
      <c r="F17" t="s">
        <v>278</v>
      </c>
    </row>
    <row r="18" spans="1:4" ht="12.75">
      <c r="A18" t="s">
        <v>197</v>
      </c>
      <c r="D18" s="6">
        <f>SUM(D14:D17)</f>
        <v>25279277</v>
      </c>
    </row>
    <row r="19" ht="12.75">
      <c r="E19" s="41">
        <f>D12-D18</f>
        <v>4720723</v>
      </c>
    </row>
    <row r="20" spans="1:6" ht="12.75">
      <c r="A20" t="s">
        <v>351</v>
      </c>
      <c r="D20" s="6">
        <v>7776342</v>
      </c>
      <c r="E20">
        <v>26.03</v>
      </c>
      <c r="F20" t="s">
        <v>295</v>
      </c>
    </row>
    <row r="21" spans="1:6" ht="12.75">
      <c r="A21" t="s">
        <v>170</v>
      </c>
      <c r="B21">
        <v>8750212</v>
      </c>
      <c r="C21" s="13">
        <v>38295</v>
      </c>
      <c r="D21" s="6">
        <v>4760000</v>
      </c>
      <c r="E21">
        <v>20.25</v>
      </c>
      <c r="F21" t="s">
        <v>278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din Craiova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Panther</dc:creator>
  <cp:keywords/>
  <dc:description/>
  <cp:lastModifiedBy>Panther</cp:lastModifiedBy>
  <cp:lastPrinted>2005-02-18T10:16:01Z</cp:lastPrinted>
  <dcterms:created xsi:type="dcterms:W3CDTF">2004-07-07T05:51:34Z</dcterms:created>
  <dcterms:modified xsi:type="dcterms:W3CDTF">2005-03-31T11:38:56Z</dcterms:modified>
  <cp:category/>
  <cp:version/>
  <cp:contentType/>
  <cp:contentStatus/>
</cp:coreProperties>
</file>